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6" i="5"/>
  <c r="C21" l="1"/>
  <c r="C15" s="1"/>
  <c r="C19" l="1"/>
  <c r="C8"/>
  <c r="C12"/>
  <c r="C14"/>
  <c r="C17"/>
  <c r="C9"/>
  <c r="C13"/>
  <c r="C7" l="1"/>
  <c r="C20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<sst xmlns="http://schemas.openxmlformats.org/spreadsheetml/2006/main" count="30" uniqueCount="30">
  <si>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</si>
  <si>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</si>
  <si>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</si>
  <si>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</si>
  <si>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</si>
  <si>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</si>
  <si>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</si>
  <si>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</si>
  <si>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</si>
  <si>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</si>
  <si>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</si>
  <si>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</si>
  <si>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</si>
  <si>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</si>
  <si>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</si>
  <si>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</si>
  <si>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</si>
  <si>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</si>
  <si>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 xml:space="preserve">Станционная, 20 </t>
  </si>
  <si>
    <t>сумма, руб.</t>
  </si>
  <si>
    <t>Общая площадь МКД, м.кв.</t>
  </si>
  <si>
    <t>АДС (аварийно-диспетчерская служба)</t>
  </si>
  <si>
    <t>План работ на 2011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</si>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</sst>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1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2" fontId="1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20">
          <cell r="O120">
            <v>19898.099999999999</v>
          </cell>
        </row>
        <row r="173">
          <cell r="O173">
            <v>2840.1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C25" sqref="C25:C26"/>
    </sheetView>
  </sheetViews>
  <sheetFormatPr defaultRowHeight="15.75"/>
  <cols>
    <col min="1" max="1" width="5.42578125" style="9" customWidth="1"/>
    <col min="2" max="2" width="68.28515625" style="8" customWidth="1"/>
    <col min="3" max="3" width="18" style="8" customWidth="1"/>
    <col min="4" max="4" width="10.7109375" style="8" bestFit="1" customWidth="1"/>
    <col min="5" max="16384" width="9.140625" style="8"/>
  </cols>
  <sheetData>
    <row r="1" spans="1:3">
      <c r="A1" s="35" t="s">
        <v>22</v>
      </c>
    </row>
    <row r="2" spans="1:3">
      <c r="A2" s="1"/>
      <c r="B2" s="2" t="s">
        <v>18</v>
      </c>
      <c r="C2" s="2"/>
    </row>
    <row r="3" spans="1:3">
      <c r="A3" s="37" t="s">
        <v>0</v>
      </c>
      <c r="B3" s="28"/>
      <c r="C3" s="38" t="s">
        <v>19</v>
      </c>
    </row>
    <row r="4" spans="1:3">
      <c r="A4" s="37"/>
      <c r="B4" s="29" t="s">
        <v>1</v>
      </c>
      <c r="C4" s="39"/>
    </row>
    <row r="5" spans="1:3" ht="9.75" customHeight="1">
      <c r="A5" s="37"/>
      <c r="B5" s="30"/>
      <c r="C5" s="40"/>
    </row>
    <row r="6" spans="1:3">
      <c r="A6" s="3">
        <v>1</v>
      </c>
      <c r="B6" s="4">
        <v>2</v>
      </c>
      <c r="C6" s="4">
        <v>3</v>
      </c>
    </row>
    <row r="7" spans="1:3" ht="30" customHeight="1">
      <c r="A7" s="5" t="s">
        <v>2</v>
      </c>
      <c r="B7" s="22" t="s">
        <v>15</v>
      </c>
      <c r="C7" s="11">
        <f>C8+C9+C10+C12+C13+C11</f>
        <v>152456.568</v>
      </c>
    </row>
    <row r="8" spans="1:3">
      <c r="A8" s="7" t="s">
        <v>3</v>
      </c>
      <c r="B8" s="23" t="s">
        <v>4</v>
      </c>
      <c r="C8" s="25">
        <f>1.27*2*C21+1.13*10*C21</f>
        <v>39306.983999999997</v>
      </c>
    </row>
    <row r="9" spans="1:3">
      <c r="A9" s="7" t="s">
        <v>5</v>
      </c>
      <c r="B9" s="23" t="s">
        <v>6</v>
      </c>
      <c r="C9" s="25">
        <f>2.47*2*C21+2.23*10*C21</f>
        <v>77364.324000000008</v>
      </c>
    </row>
    <row r="10" spans="1:3" s="14" customFormat="1" ht="17.25" hidden="1" customHeight="1">
      <c r="A10" s="10"/>
      <c r="B10" s="17"/>
      <c r="C10" s="16"/>
    </row>
    <row r="11" spans="1:3" s="14" customFormat="1" ht="17.25" hidden="1" customHeight="1">
      <c r="A11" s="10"/>
      <c r="B11" s="26"/>
      <c r="C11" s="27"/>
    </row>
    <row r="12" spans="1:3" ht="20.25" customHeight="1">
      <c r="A12" s="7" t="s">
        <v>12</v>
      </c>
      <c r="B12" s="34" t="s">
        <v>14</v>
      </c>
      <c r="C12" s="33">
        <f>0.27*2*C21+0.24*6*C21+0.25*4*C21</f>
        <v>8463.4979999999996</v>
      </c>
    </row>
    <row r="13" spans="1:3" ht="18" customHeight="1">
      <c r="A13" s="7" t="s">
        <v>13</v>
      </c>
      <c r="B13" s="23" t="s">
        <v>21</v>
      </c>
      <c r="C13" s="25">
        <f>0.8*2*C21+0.85*6*C21+0.73*4*C21</f>
        <v>27321.761999999995</v>
      </c>
    </row>
    <row r="14" spans="1:3">
      <c r="A14" s="5">
        <v>2</v>
      </c>
      <c r="B14" s="22" t="s">
        <v>7</v>
      </c>
      <c r="C14" s="11">
        <f>2.69*2*C21+2.4*10*C21</f>
        <v>83442.137999999992</v>
      </c>
    </row>
    <row r="15" spans="1:3">
      <c r="A15" s="5">
        <v>3</v>
      </c>
      <c r="B15" s="22" t="s">
        <v>8</v>
      </c>
      <c r="C15" s="11">
        <f>3.08*2*C21+2.76*4*C21+2.88*6*C21</f>
        <v>97926.648000000001</v>
      </c>
    </row>
    <row r="16" spans="1:3" s="13" customFormat="1">
      <c r="A16" s="5">
        <v>4</v>
      </c>
      <c r="B16" s="18" t="s">
        <v>17</v>
      </c>
      <c r="C16" s="12"/>
    </row>
    <row r="17" spans="1:4">
      <c r="A17" s="5">
        <v>5</v>
      </c>
      <c r="B17" s="19" t="s">
        <v>9</v>
      </c>
      <c r="C17" s="20">
        <f>1.41*12*C21</f>
        <v>48054.491999999991</v>
      </c>
    </row>
    <row r="18" spans="1:4">
      <c r="A18" s="5">
        <v>6</v>
      </c>
      <c r="B18" s="21" t="s">
        <v>10</v>
      </c>
      <c r="C18" s="6">
        <v>0</v>
      </c>
    </row>
    <row r="19" spans="1:4">
      <c r="A19" s="5">
        <v>7</v>
      </c>
      <c r="B19" s="22" t="s">
        <v>16</v>
      </c>
      <c r="C19" s="24">
        <f>1.8*2*C21+1.62*10*C21</f>
        <v>56233.98000000001</v>
      </c>
    </row>
    <row r="20" spans="1:4">
      <c r="A20" s="31">
        <v>8</v>
      </c>
      <c r="B20" s="21" t="s">
        <v>11</v>
      </c>
      <c r="C20" s="6">
        <f>C7+C14+C15+C17+C18+C19</f>
        <v>438113.826</v>
      </c>
    </row>
    <row r="21" spans="1:4">
      <c r="A21" s="31">
        <v>9</v>
      </c>
      <c r="B21" s="32" t="s">
        <v>20</v>
      </c>
      <c r="C21" s="20">
        <f>[1]Лист1!$O$173</f>
        <v>2840.1</v>
      </c>
      <c r="D21" s="15"/>
    </row>
    <row r="23" spans="1:4">
      <c r="A23" s="36"/>
      <c r="B23" s="36" t="s">
        <v>23</v>
      </c>
    </row>
    <row r="24" spans="1:4">
      <c r="B24" s="8" t="s">
        <v>24</v>
      </c>
    </row>
    <row r="25" spans="1:4">
      <c r="B25" s="8" t="s">
        <v>25</v>
      </c>
      <c r="C25" s="41">
        <v>384123.5</v>
      </c>
    </row>
    <row r="26" spans="1:4">
      <c r="B26" s="8" t="s">
        <v>26</v>
      </c>
      <c r="C26" s="42">
        <f>C20-C25</f>
        <v>53990.326000000001</v>
      </c>
    </row>
    <row r="27" spans="1:4">
      <c r="B27" s="8" t="s">
        <v>27</v>
      </c>
    </row>
    <row r="28" spans="1:4">
      <c r="B28" s="8" t="s">
        <v>28</v>
      </c>
    </row>
    <row r="29" spans="1:4">
      <c r="B29" s="8" t="s">
        <v>29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2014-11-28T08:53:11Z</dcterms:modified>
</cp:coreProperties>
</file>