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4" s="1"/>
  <c r="C16" l="1"/>
  <c r="C8"/>
  <c r="C11"/>
  <c r="C13"/>
  <c r="C18"/>
  <c r="C17"/>
  <c r="C9"/>
  <c r="C7" s="1"/>
  <c r="C19" s="1"/>
  <c r="C12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<sst xmlns="http://schemas.openxmlformats.org/spreadsheetml/2006/main" count="30" uniqueCount="30">
  <si>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</si>
  <si>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</si>
  <si>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</si>
  <si>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</si>
  <si>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</si>
  <si>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</si>
  <si>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</si>
  <si>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</si>
  <si>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</si>
  <si>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</si>
  <si>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</si>
  <si>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</si>
  <si>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</si>
  <si>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</si>
  <si>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</si>
  <si>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</si>
  <si>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</si>
  <si>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</si>
  <si>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123</t>
  </si>
  <si>
    <t>План работ на 2012 год по содержанию и ремонту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</si>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</sst>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4" xfId="0" applyFont="1" applyFill="1" applyBorder="1" applyAlignment="1">
      <alignment horizontal="left" vertical="center" wrapText="1"/>
    </xf>
    <xf numFmtId="2" fontId="1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vertical="center"/>
    </xf>
    <xf numFmtId="2" fontId="6" fillId="0" borderId="0" xfId="0" applyNumberFormat="1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0">
          <cell r="O40">
            <v>3689.8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topLeftCell="A4" workbookViewId="0">
      <selection activeCell="C24" sqref="C24:C25"/>
    </sheetView>
  </sheetViews>
  <sheetFormatPr defaultRowHeight="15.75"/>
  <cols>
    <col min="1" max="1" width="5.42578125" style="12" customWidth="1"/>
    <col min="2" max="2" width="69" style="8" customWidth="1"/>
    <col min="3" max="4" width="15.42578125" style="8" customWidth="1"/>
    <col min="5" max="16384" width="9.140625" style="8"/>
  </cols>
  <sheetData>
    <row r="1" spans="1:8">
      <c r="A1" s="26" t="s">
        <v>19</v>
      </c>
    </row>
    <row r="2" spans="1:8">
      <c r="A2" s="1"/>
      <c r="B2" s="2" t="s">
        <v>18</v>
      </c>
      <c r="C2" s="2"/>
    </row>
    <row r="3" spans="1:8">
      <c r="A3" s="39" t="s">
        <v>0</v>
      </c>
      <c r="B3" s="27"/>
      <c r="C3" s="40" t="s">
        <v>20</v>
      </c>
    </row>
    <row r="4" spans="1:8">
      <c r="A4" s="39"/>
      <c r="B4" s="28" t="s">
        <v>1</v>
      </c>
      <c r="C4" s="41"/>
    </row>
    <row r="5" spans="1:8" ht="9.75" customHeight="1">
      <c r="A5" s="39"/>
      <c r="B5" s="29"/>
      <c r="C5" s="42"/>
    </row>
    <row r="6" spans="1:8">
      <c r="A6" s="3">
        <v>1</v>
      </c>
      <c r="B6" s="4">
        <v>2</v>
      </c>
      <c r="C6" s="4">
        <v>3</v>
      </c>
    </row>
    <row r="7" spans="1:8" ht="30" customHeight="1">
      <c r="A7" s="5" t="s">
        <v>2</v>
      </c>
      <c r="B7" s="22" t="s">
        <v>15</v>
      </c>
      <c r="C7" s="14">
        <f>C8+C9+C10+C11+C12</f>
        <v>205337.36999999997</v>
      </c>
    </row>
    <row r="8" spans="1:8" ht="15.75" customHeight="1">
      <c r="A8" s="7" t="s">
        <v>3</v>
      </c>
      <c r="B8" s="23" t="s">
        <v>4</v>
      </c>
      <c r="C8" s="25">
        <f>0.93*3*C20+0.95*9*C20</f>
        <v>41842.331999999995</v>
      </c>
      <c r="D8" s="36"/>
      <c r="H8" s="36"/>
    </row>
    <row r="9" spans="1:8" ht="15.75" customHeight="1">
      <c r="A9" s="7" t="s">
        <v>5</v>
      </c>
      <c r="B9" s="23" t="s">
        <v>6</v>
      </c>
      <c r="C9" s="25">
        <f>2.21*3*C20+2.25*9*C20</f>
        <v>99181.823999999993</v>
      </c>
      <c r="D9" s="36"/>
      <c r="H9" s="36"/>
    </row>
    <row r="10" spans="1:8" s="19" customFormat="1" ht="15.75" hidden="1" customHeight="1">
      <c r="A10" s="13"/>
      <c r="B10" s="18"/>
      <c r="C10" s="21"/>
      <c r="D10" s="37"/>
      <c r="H10" s="36"/>
    </row>
    <row r="11" spans="1:8" ht="15.75" customHeight="1">
      <c r="A11" s="7" t="s">
        <v>12</v>
      </c>
      <c r="B11" s="33" t="s">
        <v>14</v>
      </c>
      <c r="C11" s="32">
        <f>0.48*3*C20+0.49*9*C20</f>
        <v>21585.33</v>
      </c>
      <c r="D11" s="36"/>
      <c r="H11" s="36"/>
    </row>
    <row r="12" spans="1:8" ht="15.75" customHeight="1">
      <c r="A12" s="7" t="s">
        <v>13</v>
      </c>
      <c r="B12" s="23" t="s">
        <v>22</v>
      </c>
      <c r="C12" s="25">
        <f>0.95*3*C20+0.97*9*C20</f>
        <v>42727.883999999998</v>
      </c>
      <c r="D12" s="36"/>
      <c r="H12" s="36"/>
    </row>
    <row r="13" spans="1:8">
      <c r="A13" s="5">
        <v>2</v>
      </c>
      <c r="B13" s="22" t="s">
        <v>7</v>
      </c>
      <c r="C13" s="14">
        <f>1.94*3*C20+1.98*C20*C20</f>
        <v>26978430.235200003</v>
      </c>
      <c r="D13" s="36"/>
      <c r="H13" s="36"/>
    </row>
    <row r="14" spans="1:8">
      <c r="A14" s="5">
        <v>3</v>
      </c>
      <c r="B14" s="22" t="s">
        <v>8</v>
      </c>
      <c r="C14" s="14">
        <f>4.18*3*C20+4.26*9*C20</f>
        <v>187737.024</v>
      </c>
      <c r="D14" s="36"/>
      <c r="H14" s="36"/>
    </row>
    <row r="15" spans="1:8" s="17" customFormat="1">
      <c r="A15" s="5">
        <v>4</v>
      </c>
      <c r="B15" s="20" t="s">
        <v>17</v>
      </c>
      <c r="C15" s="16"/>
      <c r="D15" s="35"/>
      <c r="H15" s="35"/>
    </row>
    <row r="16" spans="1:8">
      <c r="A16" s="5">
        <v>5</v>
      </c>
      <c r="B16" s="9" t="s">
        <v>9</v>
      </c>
      <c r="C16" s="10">
        <f>1.41*12*C20</f>
        <v>62431.415999999997</v>
      </c>
      <c r="D16" s="36"/>
      <c r="H16" s="36"/>
    </row>
    <row r="17" spans="1:8">
      <c r="A17" s="5">
        <v>6</v>
      </c>
      <c r="B17" s="15" t="s">
        <v>10</v>
      </c>
      <c r="C17" s="6">
        <f>4.32*12*C20</f>
        <v>191279.23200000002</v>
      </c>
      <c r="D17" s="36"/>
      <c r="H17" s="36"/>
    </row>
    <row r="18" spans="1:8">
      <c r="A18" s="5">
        <v>7</v>
      </c>
      <c r="B18" s="22" t="s">
        <v>16</v>
      </c>
      <c r="C18" s="24">
        <f>1.7*3*C20+1.73*9*C20</f>
        <v>76268.165999999997</v>
      </c>
      <c r="D18" s="36"/>
      <c r="H18" s="36"/>
    </row>
    <row r="19" spans="1:8">
      <c r="A19" s="11">
        <v>8</v>
      </c>
      <c r="B19" s="15" t="s">
        <v>11</v>
      </c>
      <c r="C19" s="6">
        <f>C7+C13+C14+C16+C17+C18</f>
        <v>27701483.443200007</v>
      </c>
      <c r="D19" s="36"/>
    </row>
    <row r="20" spans="1:8">
      <c r="A20" s="11">
        <v>9</v>
      </c>
      <c r="B20" s="30" t="s">
        <v>21</v>
      </c>
      <c r="C20" s="31">
        <f>[1]Лист1!$O$40</f>
        <v>3689.8</v>
      </c>
      <c r="D20" s="38"/>
    </row>
    <row r="21" spans="1:8">
      <c r="D21" s="36"/>
    </row>
    <row r="22" spans="1:8">
      <c r="A22" s="34"/>
      <c r="B22" s="34" t="s">
        <v>23</v>
      </c>
    </row>
    <row r="23" spans="1:8">
      <c r="B23" s="8" t="s">
        <v>24</v>
      </c>
    </row>
    <row r="24" spans="1:8">
      <c r="B24" s="8" t="s">
        <v>25</v>
      </c>
      <c r="C24" s="43">
        <v>725674.25</v>
      </c>
    </row>
    <row r="25" spans="1:8">
      <c r="B25" s="8" t="s">
        <v>26</v>
      </c>
      <c r="C25" s="44">
        <f>C19-C24</f>
        <v>26975809.193200007</v>
      </c>
    </row>
    <row r="26" spans="1:8">
      <c r="B26" s="8" t="s">
        <v>27</v>
      </c>
    </row>
    <row r="27" spans="1:8">
      <c r="B27" s="8" t="s">
        <v>28</v>
      </c>
    </row>
    <row r="28" spans="1:8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2014-12-01T10:13:58Z</dcterms:modified>
</cp:coreProperties>
</file>