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<sst xmlns="http://schemas.openxmlformats.org/spreadsheetml/2006/main" count="30" uniqueCount="30">
  <si>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</si>
  <si>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</si>
  <si>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</si>
  <si>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</si>
  <si>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</si>
  <si>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</si>
  <si>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</si>
  <si>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</si>
  <si>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</si>
  <si>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</si>
  <si>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</si>
  <si>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</si>
  <si>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</si>
  <si>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</si>
  <si>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</si>
  <si>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</si>
  <si>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</si>
  <si>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</si>
  <si>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 а</t>
  </si>
  <si>
    <t>сумма, руб.</t>
  </si>
  <si>
    <t>Общая площадь МКД, м.к.в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</si>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</sst>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3">
          <cell r="O33">
            <v>3835.5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12" customWidth="1"/>
    <col min="2" max="2" width="67.28515625" style="8" customWidth="1"/>
    <col min="3" max="3" width="15.85546875" style="8" customWidth="1"/>
    <col min="4" max="4" width="9.140625" style="8"/>
    <col min="5" max="5" width="10.7109375" style="8" bestFit="1" customWidth="1"/>
    <col min="6" max="16384" width="9.140625" style="8"/>
  </cols>
  <sheetData>
    <row r="1" spans="1:3">
      <c r="A1" s="27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28"/>
      <c r="C3" s="37" t="s">
        <v>19</v>
      </c>
    </row>
    <row r="4" spans="1:3">
      <c r="A4" s="36"/>
      <c r="B4" s="29" t="s">
        <v>1</v>
      </c>
      <c r="C4" s="38"/>
    </row>
    <row r="5" spans="1:3" ht="9.75" customHeight="1">
      <c r="A5" s="36"/>
      <c r="B5" s="30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203434.92</v>
      </c>
    </row>
    <row r="8" spans="1:3" ht="15.75" customHeight="1">
      <c r="A8" s="7" t="s">
        <v>3</v>
      </c>
      <c r="B8" s="24" t="s">
        <v>4</v>
      </c>
      <c r="C8" s="26">
        <f>1.08*6*C20+0.98*6*C20</f>
        <v>47406.78</v>
      </c>
    </row>
    <row r="9" spans="1:3" ht="15.75" customHeight="1">
      <c r="A9" s="7" t="s">
        <v>5</v>
      </c>
      <c r="B9" s="24" t="s">
        <v>6</v>
      </c>
      <c r="C9" s="26">
        <f>2.22*6*C20+2.04*6*C20</f>
        <v>98035.38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5" t="s">
        <v>14</v>
      </c>
      <c r="C11" s="34">
        <f>0.42*6*C20+0.4*6*C20</f>
        <v>18870.660000000003</v>
      </c>
    </row>
    <row r="12" spans="1:3" ht="15.75" customHeight="1">
      <c r="A12" s="7" t="s">
        <v>13</v>
      </c>
      <c r="B12" s="24" t="s">
        <v>21</v>
      </c>
      <c r="C12" s="26">
        <f>0.89*6*C20+0.81*6*C20</f>
        <v>39122.100000000006</v>
      </c>
    </row>
    <row r="13" spans="1:3">
      <c r="A13" s="5">
        <v>2</v>
      </c>
      <c r="B13" s="23" t="s">
        <v>7</v>
      </c>
      <c r="C13" s="14">
        <f>1.47*6*C20+(1.19+0.07+0.07)*6*C20</f>
        <v>64436.4</v>
      </c>
    </row>
    <row r="14" spans="1:3">
      <c r="A14" s="5">
        <v>3</v>
      </c>
      <c r="B14" s="23" t="s">
        <v>8</v>
      </c>
      <c r="C14" s="14">
        <f>4.05*6*C20+(2.28+1.32+0.08)*6*C20</f>
        <v>177890.49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10">
        <f>1.41*12*C20</f>
        <v>64896.659999999996</v>
      </c>
    </row>
    <row r="17" spans="1:5">
      <c r="A17" s="5">
        <v>6</v>
      </c>
      <c r="B17" s="15" t="s">
        <v>10</v>
      </c>
      <c r="C17" s="6">
        <f>4.32*12*C20</f>
        <v>198832.32</v>
      </c>
    </row>
    <row r="18" spans="1:5">
      <c r="A18" s="5">
        <v>7</v>
      </c>
      <c r="B18" s="23" t="s">
        <v>16</v>
      </c>
      <c r="C18" s="25">
        <f>1.8*6*C20+1.62*6*C20</f>
        <v>78704.460000000006</v>
      </c>
    </row>
    <row r="19" spans="1:5">
      <c r="A19" s="11">
        <v>8</v>
      </c>
      <c r="B19" s="15" t="s">
        <v>11</v>
      </c>
      <c r="C19" s="6">
        <f>C7+C13+C14+C16+C17+C18</f>
        <v>788195.25</v>
      </c>
    </row>
    <row r="20" spans="1:5">
      <c r="A20" s="11">
        <v>9</v>
      </c>
      <c r="B20" s="31" t="s">
        <v>20</v>
      </c>
      <c r="C20" s="32">
        <f>[1]Лист1!$O$33</f>
        <v>3835.5</v>
      </c>
      <c r="D20" s="21"/>
    </row>
    <row r="22" spans="1:5">
      <c r="A22" s="33"/>
      <c r="B22" s="33" t="s">
        <v>23</v>
      </c>
      <c r="E22" s="21"/>
    </row>
    <row r="23" spans="1:5">
      <c r="B23" s="8" t="s">
        <v>24</v>
      </c>
    </row>
    <row r="24" spans="1:5">
      <c r="B24" s="8" t="s">
        <v>25</v>
      </c>
      <c r="C24" s="40">
        <v>593994.5</v>
      </c>
    </row>
    <row r="25" spans="1:5">
      <c r="B25" s="8" t="s">
        <v>26</v>
      </c>
      <c r="C25" s="41">
        <f>C19-C24</f>
        <v>194200.75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2014-12-01T09:25:59Z</dcterms:modified>
</cp:coreProperties>
</file>