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2" l="1"/>
  <c r="C16"/>
  <c r="C20"/>
  <c r="C18" s="1"/>
  <c r="C9" l="1"/>
  <c r="C14"/>
  <c r="C8"/>
  <c r="C7" s="1"/>
  <c r="C19" s="1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<sst xmlns="http://schemas.openxmlformats.org/spreadsheetml/2006/main" count="30" uniqueCount="30">
  <si>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</si>
  <si>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</si>
  <si>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</si>
  <si>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</si>
  <si>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</si>
  <si>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</si>
  <si>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</si>
  <si>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</si>
  <si>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</si>
  <si>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</si>
  <si>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</si>
  <si>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</si>
  <si>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</si>
  <si>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</si>
  <si>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</si>
  <si>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</si>
  <si>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</si>
  <si>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</si>
  <si>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26 б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</si>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</sst>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94">
          <cell r="O194">
            <v>4017.2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9" sqref="H19"/>
    </sheetView>
  </sheetViews>
  <sheetFormatPr defaultRowHeight="15.75"/>
  <cols>
    <col min="1" max="1" width="5.42578125" style="9" customWidth="1"/>
    <col min="2" max="2" width="66.7109375" style="8" customWidth="1"/>
    <col min="3" max="3" width="16.28515625" style="8" customWidth="1"/>
    <col min="4" max="4" width="10.7109375" style="8" bestFit="1" customWidth="1"/>
    <col min="5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228659.02399999998</v>
      </c>
    </row>
    <row r="8" spans="1:3">
      <c r="A8" s="7" t="s">
        <v>3</v>
      </c>
      <c r="B8" s="23" t="s">
        <v>4</v>
      </c>
      <c r="C8" s="25">
        <f>1.21*2*C20+1.08*10*C20</f>
        <v>53107.384000000005</v>
      </c>
    </row>
    <row r="9" spans="1:3">
      <c r="A9" s="7" t="s">
        <v>5</v>
      </c>
      <c r="B9" s="23" t="s">
        <v>6</v>
      </c>
      <c r="C9" s="25">
        <f>2.71*2*C20+2.42*10*C20</f>
        <v>118989.46399999999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0.29*2*C20+0.25*10*C20</f>
        <v>12372.975999999999</v>
      </c>
    </row>
    <row r="12" spans="1:3" ht="18" customHeight="1">
      <c r="A12" s="7" t="s">
        <v>13</v>
      </c>
      <c r="B12" s="23" t="s">
        <v>21</v>
      </c>
      <c r="C12" s="25">
        <f>1*2*C20+0.9*10*C20</f>
        <v>44189.2</v>
      </c>
    </row>
    <row r="13" spans="1:3">
      <c r="A13" s="5">
        <v>2</v>
      </c>
      <c r="B13" s="22" t="s">
        <v>7</v>
      </c>
      <c r="C13" s="11">
        <f>3.42*2*C20+(2.89+0.1+0.1)*10*C20</f>
        <v>151609.128</v>
      </c>
    </row>
    <row r="14" spans="1:3">
      <c r="A14" s="5">
        <v>3</v>
      </c>
      <c r="B14" s="22" t="s">
        <v>8</v>
      </c>
      <c r="C14" s="11">
        <f>3.34*2*C20+(2.91+0.08)*10*C20</f>
        <v>146949.17600000001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67971.02399999999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1.8*2*C20+1.62*10*C20</f>
        <v>79540.560000000012</v>
      </c>
    </row>
    <row r="19" spans="1:4">
      <c r="A19" s="29">
        <v>8</v>
      </c>
      <c r="B19" s="21" t="s">
        <v>11</v>
      </c>
      <c r="C19" s="6">
        <f>C7+C13+C14+C16+C17+C18</f>
        <v>674728.91200000001</v>
      </c>
    </row>
    <row r="20" spans="1:4">
      <c r="A20" s="29">
        <v>9</v>
      </c>
      <c r="B20" s="30" t="s">
        <v>20</v>
      </c>
      <c r="C20" s="20">
        <f>[1]Лист1!$O$194</f>
        <v>4017.2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593828.67000000004</v>
      </c>
    </row>
    <row r="25" spans="1:4">
      <c r="B25" s="8" t="s">
        <v>26</v>
      </c>
      <c r="C25" s="40">
        <f>C19-C24</f>
        <v>80900.241999999969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2014-11-28T08:59:17Z</dcterms:modified>
</cp:coreProperties>
</file>