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<sst xmlns="http://schemas.openxmlformats.org/spreadsheetml/2006/main" count="30" uniqueCount="30">
  <si>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</si>
  <si>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</si>
  <si>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</si>
  <si>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</si>
  <si>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</si>
  <si>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</si>
  <si>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</si>
  <si>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</si>
  <si>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</si>
  <si>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</si>
  <si>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</si>
  <si>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</si>
  <si>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</si>
  <si>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</si>
  <si>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</si>
  <si>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</si>
  <si>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</si>
  <si>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</si>
  <si>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93 а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</si>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</sst>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36">
          <cell r="O136">
            <v>6326.3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J17" sqref="J17"/>
    </sheetView>
  </sheetViews>
  <sheetFormatPr defaultRowHeight="15.75"/>
  <cols>
    <col min="1" max="1" width="5.42578125" style="9" customWidth="1"/>
    <col min="2" max="2" width="67.28515625" style="8" customWidth="1"/>
    <col min="3" max="3" width="13.28515625" style="8" customWidth="1"/>
    <col min="4" max="4" width="11.85546875" style="8" bestFit="1" customWidth="1"/>
    <col min="5" max="16384" width="9.140625" style="8"/>
  </cols>
  <sheetData>
    <row r="1" spans="1:3">
      <c r="A1" s="26" t="s">
        <v>20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306699.02400000003</v>
      </c>
    </row>
    <row r="8" spans="1:3" ht="15.75" customHeight="1">
      <c r="A8" s="7" t="s">
        <v>3</v>
      </c>
      <c r="B8" s="23" t="s">
        <v>4</v>
      </c>
      <c r="C8" s="25">
        <f>1.15*12*C20</f>
        <v>87302.94</v>
      </c>
    </row>
    <row r="9" spans="1:3" ht="15.75" customHeight="1">
      <c r="A9" s="7" t="s">
        <v>5</v>
      </c>
      <c r="B9" s="23" t="s">
        <v>6</v>
      </c>
      <c r="C9" s="25">
        <f>1.53*12*C20</f>
        <v>116150.868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0.39*12*C20</f>
        <v>29607.083999999999</v>
      </c>
    </row>
    <row r="12" spans="1:3" ht="15.75" customHeight="1">
      <c r="A12" s="7" t="s">
        <v>13</v>
      </c>
      <c r="B12" s="23" t="s">
        <v>22</v>
      </c>
      <c r="C12" s="25">
        <f>0.97*12*C20</f>
        <v>73638.132000000012</v>
      </c>
    </row>
    <row r="13" spans="1:3">
      <c r="A13" s="5">
        <v>2</v>
      </c>
      <c r="B13" s="22" t="s">
        <v>7</v>
      </c>
      <c r="C13" s="11">
        <f>1.92*12*C20</f>
        <v>145757.95199999999</v>
      </c>
    </row>
    <row r="14" spans="1:3">
      <c r="A14" s="5">
        <v>3</v>
      </c>
      <c r="B14" s="22" t="s">
        <v>8</v>
      </c>
      <c r="C14" s="11">
        <f>6.51*12*C20</f>
        <v>494210.55600000004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107040.99599999998</v>
      </c>
    </row>
    <row r="17" spans="1:4">
      <c r="A17" s="5">
        <v>6</v>
      </c>
      <c r="B17" s="21" t="s">
        <v>10</v>
      </c>
      <c r="C17" s="6">
        <f>4.32*12*C20</f>
        <v>327955.39200000005</v>
      </c>
    </row>
    <row r="18" spans="1:4">
      <c r="A18" s="5">
        <v>7</v>
      </c>
      <c r="B18" s="22" t="s">
        <v>16</v>
      </c>
      <c r="C18" s="24">
        <f>1.8*12*C20</f>
        <v>136648.08000000002</v>
      </c>
    </row>
    <row r="19" spans="1:4">
      <c r="A19" s="30">
        <v>8</v>
      </c>
      <c r="B19" s="21" t="s">
        <v>11</v>
      </c>
      <c r="C19" s="6">
        <f>C7+C13+C14+C16+C17+C18</f>
        <v>1518312.0000000002</v>
      </c>
    </row>
    <row r="20" spans="1:4">
      <c r="A20" s="30">
        <v>9</v>
      </c>
      <c r="B20" s="31" t="s">
        <v>21</v>
      </c>
      <c r="C20" s="20">
        <f>[1]Лист1!$O$136</f>
        <v>6326.3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1384487.14</v>
      </c>
    </row>
    <row r="25" spans="1:4">
      <c r="B25" s="8" t="s">
        <v>26</v>
      </c>
      <c r="C25" s="36">
        <f>C19-C24</f>
        <v>133824.86000000034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2014-11-27T05:33:43Z</dcterms:modified>
</cp:coreProperties>
</file>