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8" s="1"/>
  <c r="D16" l="1"/>
  <c r="D8"/>
  <c r="D13"/>
  <c r="D11"/>
  <c r="D14"/>
  <c r="D17"/>
  <c r="D12"/>
  <c r="D9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<sst xmlns="http://schemas.openxmlformats.org/spreadsheetml/2006/main" count="30" uniqueCount="30">
  <si>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</si>
  <si>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</si>
  <si>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</si>
  <si>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</si>
  <si>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</si>
  <si>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</si>
  <si>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</si>
  <si>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</si>
  <si>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</si>
  <si>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</si>
  <si>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</si>
  <si>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</si>
  <si>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</si>
  <si>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</si>
  <si>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</si>
  <si>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</si>
  <si>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</si>
  <si>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</si>
  <si>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86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</si>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</sst>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">
          <cell r="O22">
            <v>11786.61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I20" sqref="I20"/>
    </sheetView>
  </sheetViews>
  <sheetFormatPr defaultRowHeight="15.75"/>
  <cols>
    <col min="1" max="1" width="5.42578125" style="20" customWidth="1"/>
    <col min="2" max="2" width="66.28515625" style="11" customWidth="1"/>
    <col min="3" max="3" width="8.42578125" style="20" hidden="1" customWidth="1"/>
    <col min="4" max="4" width="12.140625" style="11" customWidth="1"/>
    <col min="5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51" t="s">
        <v>0</v>
      </c>
      <c r="B3" s="40"/>
      <c r="C3" s="12"/>
      <c r="D3" s="52" t="s">
        <v>19</v>
      </c>
    </row>
    <row r="4" spans="1:4">
      <c r="A4" s="51"/>
      <c r="B4" s="41" t="s">
        <v>1</v>
      </c>
      <c r="C4" s="3"/>
      <c r="D4" s="53"/>
    </row>
    <row r="5" spans="1:4" ht="9.75" customHeight="1">
      <c r="A5" s="51"/>
      <c r="B5" s="42"/>
      <c r="C5" s="4"/>
      <c r="D5" s="54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5"/>
      <c r="D7" s="23">
        <f>D8+D9+D10+D11+D12</f>
        <v>582022.8017999999</v>
      </c>
    </row>
    <row r="8" spans="1:4">
      <c r="A8" s="9" t="s">
        <v>3</v>
      </c>
      <c r="B8" s="36" t="s">
        <v>4</v>
      </c>
      <c r="C8" s="13"/>
      <c r="D8" s="35">
        <f>1.2*6*D20+1.2*6*D20</f>
        <v>169727.18399999998</v>
      </c>
    </row>
    <row r="9" spans="1:4">
      <c r="A9" s="9" t="s">
        <v>5</v>
      </c>
      <c r="B9" s="36" t="s">
        <v>6</v>
      </c>
      <c r="C9" s="14"/>
      <c r="D9" s="35">
        <f>1.78*6*D20+1.9*6*D20</f>
        <v>260248.34879999998</v>
      </c>
    </row>
    <row r="10" spans="1:4" s="31" customFormat="1" ht="17.25" hidden="1" customHeight="1">
      <c r="A10" s="22"/>
      <c r="B10" s="30"/>
      <c r="C10" s="21"/>
      <c r="D10" s="33"/>
    </row>
    <row r="11" spans="1:4" ht="15.75" customHeight="1">
      <c r="A11" s="9" t="s">
        <v>12</v>
      </c>
      <c r="B11" s="46" t="s">
        <v>14</v>
      </c>
      <c r="C11" s="45"/>
      <c r="D11" s="37">
        <f>0.15*6*D20+0.2*6*D20</f>
        <v>24751.881000000001</v>
      </c>
    </row>
    <row r="12" spans="1:4" s="16" customFormat="1" ht="15.75" customHeight="1">
      <c r="A12" s="9" t="s">
        <v>13</v>
      </c>
      <c r="B12" s="36" t="s">
        <v>21</v>
      </c>
      <c r="C12" s="10"/>
      <c r="D12" s="35">
        <f>0.9*6*D20+0.9*6*D20</f>
        <v>127295.38800000002</v>
      </c>
    </row>
    <row r="13" spans="1:4">
      <c r="A13" s="7">
        <v>2</v>
      </c>
      <c r="B13" s="34" t="s">
        <v>7</v>
      </c>
      <c r="C13" s="13"/>
      <c r="D13" s="23">
        <f>2.43*6*D20+2.43*6*D20</f>
        <v>343697.54760000005</v>
      </c>
    </row>
    <row r="14" spans="1:4">
      <c r="A14" s="7">
        <v>3</v>
      </c>
      <c r="B14" s="34" t="s">
        <v>8</v>
      </c>
      <c r="C14" s="18"/>
      <c r="D14" s="23">
        <f>4.31*6*D20+4.31*6*D20</f>
        <v>609603.46920000005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199429.4412</v>
      </c>
    </row>
    <row r="17" spans="1:4">
      <c r="A17" s="7">
        <v>6</v>
      </c>
      <c r="B17" s="24" t="s">
        <v>10</v>
      </c>
      <c r="C17" s="7"/>
      <c r="D17" s="8">
        <f>4.32*12*D20</f>
        <v>611017.8624000001</v>
      </c>
    </row>
    <row r="18" spans="1:4">
      <c r="A18" s="7">
        <v>7</v>
      </c>
      <c r="B18" s="34" t="s">
        <v>16</v>
      </c>
      <c r="C18" s="26"/>
      <c r="D18" s="38">
        <f>1.62*6*D20+1.62*6*D20</f>
        <v>229131.69840000002</v>
      </c>
    </row>
    <row r="19" spans="1:4">
      <c r="A19" s="19">
        <v>8</v>
      </c>
      <c r="B19" s="24" t="s">
        <v>11</v>
      </c>
      <c r="C19" s="7"/>
      <c r="D19" s="8">
        <f>D7+D13+D14+D16+D17+D18</f>
        <v>2574902.8206000002</v>
      </c>
    </row>
    <row r="20" spans="1:4">
      <c r="A20" s="19">
        <v>9</v>
      </c>
      <c r="B20" s="43" t="s">
        <v>20</v>
      </c>
      <c r="C20" s="19"/>
      <c r="D20" s="44">
        <f>[1]Лист1!$O$22</f>
        <v>11786.61</v>
      </c>
    </row>
    <row r="22" spans="1:4">
      <c r="A22" s="47"/>
      <c r="B22" s="47" t="s">
        <v>23</v>
      </c>
      <c r="C22" s="11"/>
    </row>
    <row r="23" spans="1:4">
      <c r="B23" s="11" t="s">
        <v>24</v>
      </c>
      <c r="C23" s="11"/>
    </row>
    <row r="24" spans="1:4">
      <c r="B24" s="11" t="s">
        <v>25</v>
      </c>
      <c r="C24" s="48">
        <v>1354136</v>
      </c>
      <c r="D24" s="48">
        <v>2283557.86</v>
      </c>
    </row>
    <row r="25" spans="1:4">
      <c r="B25" s="11" t="s">
        <v>26</v>
      </c>
      <c r="C25" s="49">
        <f>C19-C24</f>
        <v>-1354136</v>
      </c>
      <c r="D25" s="50">
        <f>D19-D24</f>
        <v>291344.96060000034</v>
      </c>
    </row>
    <row r="26" spans="1:4">
      <c r="B26" s="11" t="s">
        <v>27</v>
      </c>
      <c r="C26" s="11"/>
    </row>
    <row r="27" spans="1:4">
      <c r="B27" s="11" t="s">
        <v>28</v>
      </c>
      <c r="C27" s="11"/>
    </row>
    <row r="28" spans="1:4">
      <c r="B28" s="11" t="s">
        <v>29</v>
      </c>
      <c r="C28" s="11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2014-11-27T05:32:55Z</dcterms:modified>
</cp:coreProperties>
</file>