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/>
  <c r="D17" s="1"/>
  <c r="D8" l="1"/>
  <c r="D11"/>
  <c r="D13"/>
  <c r="D16"/>
  <c r="D18"/>
  <c r="D9"/>
  <c r="D12"/>
  <c r="D14"/>
  <c r="D7"/>
  <c r="D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<sst xmlns="http://schemas.openxmlformats.org/spreadsheetml/2006/main" count="30" uniqueCount="30">
  <si>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</si>
  <si>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</si>
  <si>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</si>
  <si>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</si>
  <si>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</si>
  <si>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</si>
  <si>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</si>
  <si>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</si>
  <si>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</si>
  <si>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</si>
  <si>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</si>
  <si>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</si>
  <si>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</si>
  <si>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</si>
  <si>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</si>
  <si>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</si>
  <si>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</si>
  <si>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</si>
  <si>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Монтажников, 8</t>
  </si>
  <si>
    <t>План работ на 2012 год по содержанию и ремонту общего имущества МКД</t>
  </si>
  <si>
    <t>АДС (аварийно-диспетчерская служба)</t>
  </si>
  <si>
    <t>Общая площадь МКД, м.кв.</t>
  </si>
  <si>
    <t>сумма, руб.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</si>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</sst>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4" fillId="0" borderId="8" xfId="0" applyFont="1" applyBorder="1" applyAlignment="1"/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/>
    <xf numFmtId="0" fontId="2" fillId="2" borderId="3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5" xfId="0" applyFont="1" applyFill="1" applyBorder="1" applyAlignment="1">
      <alignment horizontal="left" vertical="center" wrapText="1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9" xfId="0" applyFont="1" applyBorder="1" applyAlignment="1">
      <alignment vertical="top" wrapText="1"/>
    </xf>
    <xf numFmtId="2" fontId="1" fillId="0" borderId="8" xfId="0" applyNumberFormat="1" applyFont="1" applyBorder="1" applyAlignment="1">
      <alignment horizontal="center" vertical="center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6" fillId="0" borderId="5" xfId="0" applyFont="1" applyBorder="1" applyAlignment="1">
      <alignment vertical="top" wrapText="1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2" fontId="8" fillId="0" borderId="0" xfId="0" applyNumberFormat="1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37">
          <cell r="O37">
            <v>3758.7</v>
          </cell>
        </row>
        <row r="38">
          <cell r="O38">
            <v>12436.09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topLeftCell="A4" workbookViewId="0">
      <selection activeCell="G18" sqref="G18"/>
    </sheetView>
  </sheetViews>
  <sheetFormatPr defaultRowHeight="15.75"/>
  <cols>
    <col min="1" max="1" width="5.42578125" style="20" customWidth="1"/>
    <col min="2" max="2" width="71.42578125" style="11" customWidth="1"/>
    <col min="3" max="3" width="8.42578125" style="20" hidden="1" customWidth="1"/>
    <col min="4" max="4" width="13.5703125" style="11" customWidth="1"/>
    <col min="5" max="8" width="9.140625" style="11"/>
    <col min="9" max="9" width="11.85546875" style="11" bestFit="1" customWidth="1"/>
    <col min="10" max="16384" width="9.140625" style="11"/>
  </cols>
  <sheetData>
    <row r="1" spans="1:7">
      <c r="A1" s="39" t="s">
        <v>19</v>
      </c>
    </row>
    <row r="2" spans="1:7">
      <c r="A2" s="1"/>
      <c r="B2" s="2" t="s">
        <v>18</v>
      </c>
      <c r="C2" s="1"/>
      <c r="D2" s="2"/>
    </row>
    <row r="3" spans="1:7">
      <c r="A3" s="54" t="s">
        <v>0</v>
      </c>
      <c r="B3" s="46"/>
      <c r="C3" s="12"/>
      <c r="D3" s="55" t="s">
        <v>22</v>
      </c>
    </row>
    <row r="4" spans="1:7">
      <c r="A4" s="54"/>
      <c r="B4" s="47" t="s">
        <v>1</v>
      </c>
      <c r="C4" s="3"/>
      <c r="D4" s="56"/>
    </row>
    <row r="5" spans="1:7" ht="9.75" customHeight="1">
      <c r="A5" s="54"/>
      <c r="B5" s="48"/>
      <c r="C5" s="4"/>
      <c r="D5" s="57"/>
    </row>
    <row r="6" spans="1:7">
      <c r="A6" s="4">
        <v>1</v>
      </c>
      <c r="B6" s="5">
        <v>2</v>
      </c>
      <c r="C6" s="6"/>
      <c r="D6" s="5">
        <v>3</v>
      </c>
    </row>
    <row r="7" spans="1:7" ht="30" customHeight="1">
      <c r="A7" s="7" t="s">
        <v>2</v>
      </c>
      <c r="B7" s="35" t="s">
        <v>15</v>
      </c>
      <c r="C7" s="25"/>
      <c r="D7" s="23">
        <f>D8+D9+D10+D11+D12</f>
        <v>644313.82290000003</v>
      </c>
    </row>
    <row r="8" spans="1:7">
      <c r="A8" s="9" t="s">
        <v>3</v>
      </c>
      <c r="B8" s="36" t="s">
        <v>4</v>
      </c>
      <c r="C8" s="13"/>
      <c r="D8" s="38">
        <f>0.83*3*D20+0.85*9*D20</f>
        <v>126101.95259999999</v>
      </c>
      <c r="G8" s="49"/>
    </row>
    <row r="9" spans="1:7">
      <c r="A9" s="9" t="s">
        <v>5</v>
      </c>
      <c r="B9" s="36" t="s">
        <v>6</v>
      </c>
      <c r="C9" s="14"/>
      <c r="D9" s="38">
        <f>2.23*3*D20+2.27*9*D20</f>
        <v>337266.76079999999</v>
      </c>
      <c r="G9" s="49"/>
    </row>
    <row r="10" spans="1:7" s="31" customFormat="1" ht="17.25" hidden="1" customHeight="1">
      <c r="A10" s="22"/>
      <c r="B10" s="30"/>
      <c r="C10" s="21"/>
      <c r="D10" s="34"/>
      <c r="G10" s="50"/>
    </row>
    <row r="11" spans="1:7" ht="20.25" customHeight="1">
      <c r="A11" s="9" t="s">
        <v>12</v>
      </c>
      <c r="B11" s="45" t="s">
        <v>14</v>
      </c>
      <c r="C11" s="40"/>
      <c r="D11" s="41">
        <f>0.34*3*D20+0.35*9*D20</f>
        <v>51858.495299999995</v>
      </c>
      <c r="G11" s="49"/>
    </row>
    <row r="12" spans="1:7" s="16" customFormat="1" ht="18" customHeight="1">
      <c r="A12" s="9" t="s">
        <v>13</v>
      </c>
      <c r="B12" s="36" t="s">
        <v>20</v>
      </c>
      <c r="C12" s="10"/>
      <c r="D12" s="38">
        <f>0.85*3*D20+0.87*9*D20</f>
        <v>129086.61420000001</v>
      </c>
      <c r="G12" s="51"/>
    </row>
    <row r="13" spans="1:7">
      <c r="A13" s="7">
        <v>2</v>
      </c>
      <c r="B13" s="35" t="s">
        <v>7</v>
      </c>
      <c r="C13" s="13"/>
      <c r="D13" s="23">
        <f>2.24*3*D20+2.28*9*D20</f>
        <v>338759.09160000004</v>
      </c>
      <c r="G13" s="49"/>
    </row>
    <row r="14" spans="1:7">
      <c r="A14" s="7">
        <v>3</v>
      </c>
      <c r="B14" s="35" t="s">
        <v>8</v>
      </c>
      <c r="C14" s="18"/>
      <c r="D14" s="23">
        <f>4.57*3*D20+4.65*9*D20</f>
        <v>690949.16040000005</v>
      </c>
      <c r="G14" s="49"/>
    </row>
    <row r="15" spans="1:7" s="29" customFormat="1">
      <c r="A15" s="7">
        <v>4</v>
      </c>
      <c r="B15" s="32" t="s">
        <v>17</v>
      </c>
      <c r="C15" s="27"/>
      <c r="D15" s="28"/>
      <c r="G15" s="52"/>
    </row>
    <row r="16" spans="1:7">
      <c r="A16" s="7">
        <v>5</v>
      </c>
      <c r="B16" s="15" t="s">
        <v>9</v>
      </c>
      <c r="C16" s="19"/>
      <c r="D16" s="17">
        <f>1.41*12*D20</f>
        <v>210418.64279999997</v>
      </c>
      <c r="G16" s="49"/>
    </row>
    <row r="17" spans="1:9">
      <c r="A17" s="7">
        <v>6</v>
      </c>
      <c r="B17" s="24" t="s">
        <v>10</v>
      </c>
      <c r="C17" s="7"/>
      <c r="D17" s="8">
        <f>4.32*12*D20</f>
        <v>644686.90560000006</v>
      </c>
      <c r="G17" s="49"/>
    </row>
    <row r="18" spans="1:9">
      <c r="A18" s="7">
        <v>7</v>
      </c>
      <c r="B18" s="35" t="s">
        <v>16</v>
      </c>
      <c r="C18" s="26"/>
      <c r="D18" s="37">
        <f>1.7*3*D20+1.73*9*D20</f>
        <v>257053.9803</v>
      </c>
      <c r="G18" s="49"/>
    </row>
    <row r="19" spans="1:9">
      <c r="A19" s="19">
        <v>8</v>
      </c>
      <c r="B19" s="24" t="s">
        <v>11</v>
      </c>
      <c r="C19" s="7"/>
      <c r="D19" s="8">
        <f>D7+D13+D14+D16+D17+D18</f>
        <v>2786181.6036</v>
      </c>
      <c r="G19" s="53"/>
      <c r="I19" s="33"/>
    </row>
    <row r="20" spans="1:9">
      <c r="A20" s="19">
        <v>9</v>
      </c>
      <c r="B20" s="42" t="s">
        <v>21</v>
      </c>
      <c r="C20" s="19"/>
      <c r="D20" s="43">
        <f>[1]Лист1!$O$38</f>
        <v>12436.09</v>
      </c>
      <c r="E20" s="33"/>
    </row>
    <row r="22" spans="1:9">
      <c r="A22" s="44"/>
      <c r="B22" s="44" t="s">
        <v>23</v>
      </c>
    </row>
    <row r="23" spans="1:9">
      <c r="B23" s="11" t="s">
        <v>24</v>
      </c>
    </row>
    <row r="24" spans="1:9">
      <c r="B24" s="11" t="s">
        <v>25</v>
      </c>
      <c r="D24" s="58">
        <v>2451957.06</v>
      </c>
    </row>
    <row r="25" spans="1:9">
      <c r="B25" s="11" t="s">
        <v>26</v>
      </c>
      <c r="D25" s="59">
        <f>D19-D24</f>
        <v>334224.54359999998</v>
      </c>
    </row>
    <row r="26" spans="1:9">
      <c r="B26" s="11" t="s">
        <v>27</v>
      </c>
    </row>
    <row r="27" spans="1:9">
      <c r="B27" s="11" t="s">
        <v>28</v>
      </c>
    </row>
    <row r="28" spans="1:9">
      <c r="B28" s="11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2014-11-27T09:58:57Z</dcterms:modified>
</cp:coreProperties>
</file>