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4" s="1"/>
  <c r="D16" l="1"/>
  <c r="D8"/>
  <c r="D11"/>
  <c r="D18"/>
  <c r="D13"/>
  <c r="D17"/>
  <c r="D9"/>
  <c r="D12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<sst xmlns="http://schemas.openxmlformats.org/spreadsheetml/2006/main" count="30" uniqueCount="30">
  <si>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</si>
  <si>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</si>
  <si>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</si>
  <si>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</si>
  <si>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</si>
  <si>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</si>
  <si>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</si>
  <si>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</si>
  <si>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</si>
  <si>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</si>
  <si>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</si>
  <si>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</si>
  <si>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</si>
  <si>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</si>
  <si>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</si>
  <si>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</si>
  <si>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</si>
  <si>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</si>
  <si>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39</t>
  </si>
  <si>
    <t>АДС (аварийно-диспетчерская служба)</t>
  </si>
  <si>
    <t>Общая площадь МКД, м.кв.</t>
  </si>
  <si>
    <t>сумма, руб.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</si>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</sst>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6" fillId="0" borderId="5" xfId="0" applyNumberFormat="1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3">
          <cell r="O83">
            <v>15958.3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7.42578125" style="10" customWidth="1"/>
    <col min="3" max="3" width="8.42578125" style="13" hidden="1" customWidth="1"/>
    <col min="4" max="4" width="14.7109375" style="10" customWidth="1"/>
    <col min="5" max="5" width="11.85546875" style="10" bestFit="1" customWidth="1"/>
    <col min="6" max="16384" width="9.140625" style="10"/>
  </cols>
  <sheetData>
    <row r="1" spans="1:4">
      <c r="A1" s="47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0"/>
      <c r="C3" s="11"/>
      <c r="D3" s="50" t="s">
        <v>21</v>
      </c>
    </row>
    <row r="4" spans="1:4">
      <c r="A4" s="49"/>
      <c r="B4" s="41" t="s">
        <v>1</v>
      </c>
      <c r="C4" s="3"/>
      <c r="D4" s="51"/>
    </row>
    <row r="5" spans="1:4" ht="9.75" customHeight="1">
      <c r="A5" s="49"/>
      <c r="B5" s="42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821533.28399999999</v>
      </c>
    </row>
    <row r="8" spans="1:4">
      <c r="A8" s="9" t="s">
        <v>3</v>
      </c>
      <c r="B8" s="37" t="s">
        <v>4</v>
      </c>
      <c r="C8" s="23"/>
      <c r="D8" s="36">
        <f>1.34*6*D20+1.2*6*D20</f>
        <v>243204.49199999997</v>
      </c>
    </row>
    <row r="9" spans="1:4">
      <c r="A9" s="9" t="s">
        <v>5</v>
      </c>
      <c r="B9" s="37" t="s">
        <v>6</v>
      </c>
      <c r="C9" s="24"/>
      <c r="D9" s="36">
        <f>2.09*6*D20+1.89*6*D20</f>
        <v>381084.20399999997</v>
      </c>
    </row>
    <row r="10" spans="1:4" s="18" customFormat="1" ht="17.2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48" t="s">
        <v>14</v>
      </c>
      <c r="C11" s="43"/>
      <c r="D11" s="38">
        <f>0.19*6*D20+0.17*6*D20</f>
        <v>34469.928</v>
      </c>
    </row>
    <row r="12" spans="1:4" s="12" customFormat="1" ht="15.75" customHeight="1">
      <c r="A12" s="9" t="s">
        <v>13</v>
      </c>
      <c r="B12" s="37" t="s">
        <v>19</v>
      </c>
      <c r="C12" s="27"/>
      <c r="D12" s="36">
        <f>0.9*6*D20+0.8*6*D20</f>
        <v>162774.66000000003</v>
      </c>
    </row>
    <row r="13" spans="1:4">
      <c r="A13" s="7">
        <v>2</v>
      </c>
      <c r="B13" s="35" t="s">
        <v>7</v>
      </c>
      <c r="C13" s="23"/>
      <c r="D13" s="15">
        <f>1.98*6*D20+(1.65+0.06+0.07)*6*D20</f>
        <v>360019.24799999996</v>
      </c>
    </row>
    <row r="14" spans="1:4">
      <c r="A14" s="7">
        <v>3</v>
      </c>
      <c r="B14" s="35" t="s">
        <v>8</v>
      </c>
      <c r="C14" s="28"/>
      <c r="D14" s="15">
        <f>4.61*6*D20+4.14*6*D20</f>
        <v>837810.75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270014.43599999999</v>
      </c>
    </row>
    <row r="17" spans="1:5">
      <c r="A17" s="7">
        <v>6</v>
      </c>
      <c r="B17" s="33" t="s">
        <v>10</v>
      </c>
      <c r="C17" s="15"/>
      <c r="D17" s="8">
        <f>4.32*12*D20</f>
        <v>827278.272</v>
      </c>
    </row>
    <row r="18" spans="1:5">
      <c r="A18" s="7">
        <v>7</v>
      </c>
      <c r="B18" s="35" t="s">
        <v>16</v>
      </c>
      <c r="C18" s="34"/>
      <c r="D18" s="39">
        <f>1.8*6*D20+1.62*6*D20</f>
        <v>327464.31599999999</v>
      </c>
    </row>
    <row r="19" spans="1:5">
      <c r="A19" s="44">
        <v>8</v>
      </c>
      <c r="B19" s="33" t="s">
        <v>11</v>
      </c>
      <c r="C19" s="15"/>
      <c r="D19" s="8">
        <f>D7+D13+D14+D16+D17+D18</f>
        <v>3444120.3059999999</v>
      </c>
    </row>
    <row r="20" spans="1:5">
      <c r="A20" s="44">
        <v>9</v>
      </c>
      <c r="B20" s="45" t="s">
        <v>20</v>
      </c>
      <c r="C20" s="44"/>
      <c r="D20" s="32">
        <f>[1]Лист1!$O$83</f>
        <v>15958.3</v>
      </c>
      <c r="E20" s="19"/>
    </row>
    <row r="22" spans="1:5">
      <c r="A22" s="46"/>
      <c r="B22" s="46" t="s">
        <v>23</v>
      </c>
    </row>
    <row r="23" spans="1:5">
      <c r="B23" s="10" t="s">
        <v>24</v>
      </c>
    </row>
    <row r="24" spans="1:5">
      <c r="B24" s="10" t="s">
        <v>25</v>
      </c>
      <c r="D24" s="53">
        <v>2589628.9</v>
      </c>
    </row>
    <row r="25" spans="1:5">
      <c r="B25" s="10" t="s">
        <v>26</v>
      </c>
      <c r="D25" s="54">
        <f>D19-D24</f>
        <v>854491.40599999996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2014-12-01T05:21:06Z</dcterms:modified>
</cp:coreProperties>
</file>