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2" l="1"/>
  <c r="C18"/>
  <c r="C9"/>
  <c r="C14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<sst xmlns="http://schemas.openxmlformats.org/spreadsheetml/2006/main" count="28" uniqueCount="28">
  <si>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</si>
  <si>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</si>
  <si>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</si>
  <si>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</si>
  <si>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</si>
  <si>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</si>
  <si>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</si>
  <si>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</si>
  <si>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</si>
  <si>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</si>
  <si>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</si>
  <si>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</si>
  <si>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</si>
  <si>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</si>
  <si>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</si>
  <si>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</si>
  <si>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</si>
  <si>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</si>
  <si>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6 к.1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</si>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</sst>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97">
          <cell r="O197">
            <v>3548.2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7" workbookViewId="0">
      <selection activeCell="B25" sqref="B25:B26"/>
    </sheetView>
  </sheetViews>
  <sheetFormatPr defaultRowHeight="15.75"/>
  <cols>
    <col min="1" max="1" width="5.42578125" style="9" customWidth="1"/>
    <col min="2" max="2" width="67.28515625" style="8" customWidth="1"/>
    <col min="3" max="3" width="15.5703125" style="8" customWidth="1"/>
    <col min="4" max="5" width="9.140625" style="8"/>
    <col min="6" max="6" width="10.7109375" style="8" bestFit="1" customWidth="1"/>
    <col min="7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20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216511.16399999999</v>
      </c>
    </row>
    <row r="8" spans="1:3" ht="15.75" customHeight="1">
      <c r="A8" s="7" t="s">
        <v>3</v>
      </c>
      <c r="B8" s="23" t="s">
        <v>4</v>
      </c>
      <c r="C8" s="25">
        <f>1.25*3*C20+1.36*9*C20</f>
        <v>56735.718000000001</v>
      </c>
    </row>
    <row r="9" spans="1:3" ht="15.75" customHeight="1">
      <c r="A9" s="7" t="s">
        <v>5</v>
      </c>
      <c r="B9" s="23" t="s">
        <v>6</v>
      </c>
      <c r="C9" s="25">
        <f>2.54*3*C20+2.71*9*C20</f>
        <v>113577.882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0.21*3*C20+0.22*9*C20</f>
        <v>9260.8019999999997</v>
      </c>
    </row>
    <row r="12" spans="1:3" ht="15.75" customHeight="1">
      <c r="A12" s="7" t="s">
        <v>13</v>
      </c>
      <c r="B12" s="23" t="s">
        <v>22</v>
      </c>
      <c r="C12" s="25">
        <f>0.83*3*C20+0.88*9*C20</f>
        <v>36936.761999999995</v>
      </c>
    </row>
    <row r="13" spans="1:3">
      <c r="A13" s="5">
        <v>2</v>
      </c>
      <c r="B13" s="22" t="s">
        <v>7</v>
      </c>
      <c r="C13" s="11">
        <f>2.98*3*C20+3.17*9*C20</f>
        <v>132951.054</v>
      </c>
    </row>
    <row r="14" spans="1:3">
      <c r="A14" s="5">
        <v>3</v>
      </c>
      <c r="B14" s="22" t="s">
        <v>8</v>
      </c>
      <c r="C14" s="11">
        <f>3.41*3*C20+3.65*9*C20</f>
        <v>152856.45600000001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60035.543999999987</v>
      </c>
    </row>
    <row r="17" spans="1:6">
      <c r="A17" s="5">
        <v>6</v>
      </c>
      <c r="B17" s="21" t="s">
        <v>10</v>
      </c>
      <c r="C17" s="6">
        <v>0</v>
      </c>
    </row>
    <row r="18" spans="1:6">
      <c r="A18" s="5">
        <v>7</v>
      </c>
      <c r="B18" s="22" t="s">
        <v>16</v>
      </c>
      <c r="C18" s="24">
        <f>1.67*3*C20+1.79*9*C20</f>
        <v>74937.983999999997</v>
      </c>
    </row>
    <row r="19" spans="1:6">
      <c r="A19" s="30">
        <v>8</v>
      </c>
      <c r="B19" s="21" t="s">
        <v>11</v>
      </c>
      <c r="C19" s="6">
        <f>C7+C13+C14+C16+C17+C18</f>
        <v>637292.20200000005</v>
      </c>
    </row>
    <row r="20" spans="1:6">
      <c r="A20" s="30">
        <v>9</v>
      </c>
      <c r="B20" s="31" t="s">
        <v>21</v>
      </c>
      <c r="C20" s="20">
        <f>[1]Лист1!$O$197</f>
        <v>3548.2</v>
      </c>
      <c r="D20" s="15"/>
      <c r="F20" s="15"/>
    </row>
    <row r="22" spans="1:6">
      <c r="A22" s="32"/>
      <c r="B22" s="32" t="s">
        <v>23</v>
      </c>
    </row>
    <row r="23" spans="1:6">
      <c r="B23" s="8" t="s">
        <v>24</v>
      </c>
    </row>
    <row r="24" spans="1:6">
      <c r="B24" s="8" t="s">
        <v>25</v>
      </c>
      <c r="C24" s="35">
        <v>639441.38</v>
      </c>
    </row>
    <row r="25" spans="1:6" ht="31.5">
      <c r="B25" s="41" t="s">
        <v>26</v>
      </c>
      <c r="C25" s="36">
        <f>C19-C24</f>
        <v>-2149.1779999999562</v>
      </c>
    </row>
    <row r="26" spans="1:6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2014-11-27T07:07:54Z</dcterms:modified>
</cp:coreProperties>
</file>