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1" i="5"/>
  <c r="C18" s="1"/>
  <c r="C11" l="1"/>
  <c r="C14"/>
  <c r="C19"/>
  <c r="C8"/>
  <c r="C17"/>
  <c r="C9"/>
  <c r="C13"/>
  <c r="C15"/>
  <c r="C7" l="1"/>
  <c r="C20" s="1"/>
  <c r="C26" s="1"/>
</calcChain>
</file>

<file path=xl/sharedStrings.xml><?xml version="1.0" encoding="utf-8"?>
<sst xmlns="http://schemas.openxmlformats.org/spreadsheetml/2006/main" count="28" uniqueCount="28">
  <si>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</si>
  <si>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</si>
  <si>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</si>
  <si>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</si>
  <si>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</si>
  <si>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</si>
  <si>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</si>
  <si>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</si>
  <si>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</si>
  <si>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</si>
  <si>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</si>
  <si>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</si>
  <si>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</si>
  <si>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</si>
  <si>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</si>
  <si>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</si>
  <si>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</si>
  <si>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6</t>
  </si>
  <si>
    <t>сумма, руб.</t>
  </si>
  <si>
    <t>Общая площадь МКД, м.кв.</t>
  </si>
  <si>
    <t>АДС (аварийно-диспетчерская служба)</t>
  </si>
  <si>
    <t>1.5.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</si>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</sst>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2" fontId="6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7">
          <cell r="O37">
            <v>3758.7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4" workbookViewId="0">
      <selection activeCell="H22" sqref="H22"/>
    </sheetView>
  </sheetViews>
  <sheetFormatPr defaultRowHeight="15.75"/>
  <cols>
    <col min="1" max="1" width="5.42578125" style="13" customWidth="1"/>
    <col min="2" max="2" width="72.140625" style="8" customWidth="1"/>
    <col min="3" max="3" width="13.28515625" style="8" customWidth="1"/>
    <col min="4" max="4" width="10.7109375" style="8" bestFit="1" customWidth="1"/>
    <col min="5" max="16384" width="9.140625" style="8"/>
  </cols>
  <sheetData>
    <row r="1" spans="1:4">
      <c r="A1" s="30" t="s">
        <v>22</v>
      </c>
    </row>
    <row r="2" spans="1:4">
      <c r="A2" s="1"/>
      <c r="B2" s="2" t="s">
        <v>17</v>
      </c>
      <c r="C2" s="2"/>
    </row>
    <row r="3" spans="1:4">
      <c r="A3" s="44" t="s">
        <v>0</v>
      </c>
      <c r="B3" s="31"/>
      <c r="C3" s="45" t="s">
        <v>18</v>
      </c>
    </row>
    <row r="4" spans="1:4">
      <c r="A4" s="44"/>
      <c r="B4" s="32" t="s">
        <v>1</v>
      </c>
      <c r="C4" s="46"/>
    </row>
    <row r="5" spans="1:4" ht="9.75" customHeight="1">
      <c r="A5" s="44"/>
      <c r="B5" s="33"/>
      <c r="C5" s="47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25" t="s">
        <v>14</v>
      </c>
      <c r="C7" s="15">
        <f>C8+C9+C10+C11+C13+C12</f>
        <v>184476.99599999998</v>
      </c>
    </row>
    <row r="8" spans="1:4">
      <c r="A8" s="7" t="s">
        <v>3</v>
      </c>
      <c r="B8" s="26" t="s">
        <v>4</v>
      </c>
      <c r="C8" s="28">
        <f>0.94*9*C21+0.85*3*C21</f>
        <v>41383.286999999997</v>
      </c>
      <c r="D8" s="39"/>
    </row>
    <row r="9" spans="1:4">
      <c r="A9" s="7" t="s">
        <v>5</v>
      </c>
      <c r="B9" s="26" t="s">
        <v>6</v>
      </c>
      <c r="C9" s="28">
        <f>2.01*9*C21+1.81*3*C21</f>
        <v>88404.623999999982</v>
      </c>
      <c r="D9" s="39"/>
    </row>
    <row r="10" spans="1:4" s="20" customFormat="1" ht="17.25" hidden="1" customHeight="1">
      <c r="A10" s="14"/>
      <c r="B10" s="19"/>
      <c r="C10" s="23"/>
      <c r="D10" s="40"/>
    </row>
    <row r="11" spans="1:4" ht="15.75" customHeight="1">
      <c r="A11" s="7" t="s">
        <v>12</v>
      </c>
      <c r="B11" s="38" t="s">
        <v>13</v>
      </c>
      <c r="C11" s="34">
        <f>0.28*9*C21+0.31*3*C21</f>
        <v>12967.514999999999</v>
      </c>
      <c r="D11" s="39"/>
    </row>
    <row r="12" spans="1:4" s="10" customFormat="1" ht="15.75" hidden="1" customHeight="1">
      <c r="A12" s="7"/>
      <c r="B12" s="35"/>
      <c r="C12" s="24"/>
      <c r="D12" s="41"/>
    </row>
    <row r="13" spans="1:4" s="10" customFormat="1" ht="18" customHeight="1">
      <c r="A13" s="7" t="s">
        <v>21</v>
      </c>
      <c r="B13" s="26" t="s">
        <v>20</v>
      </c>
      <c r="C13" s="28">
        <f>0.95*9*C21+0.85*3*C21</f>
        <v>41721.569999999992</v>
      </c>
      <c r="D13" s="41"/>
    </row>
    <row r="14" spans="1:4">
      <c r="A14" s="5">
        <v>2</v>
      </c>
      <c r="B14" s="25" t="s">
        <v>7</v>
      </c>
      <c r="C14" s="15">
        <f>2.6*9*C21+(2.2+0.07+0.07)*3*C21</f>
        <v>114339.65399999999</v>
      </c>
      <c r="D14" s="39"/>
    </row>
    <row r="15" spans="1:4">
      <c r="A15" s="5">
        <v>3</v>
      </c>
      <c r="B15" s="25" t="s">
        <v>8</v>
      </c>
      <c r="C15" s="15">
        <f>4.33*9*C21+(2.27+1.57+0.07)*3*C21</f>
        <v>190566.08999999997</v>
      </c>
      <c r="D15" s="39"/>
    </row>
    <row r="16" spans="1:4" s="18" customFormat="1">
      <c r="A16" s="5">
        <v>4</v>
      </c>
      <c r="B16" s="21" t="s">
        <v>16</v>
      </c>
      <c r="C16" s="17"/>
      <c r="D16" s="42"/>
    </row>
    <row r="17" spans="1:6">
      <c r="A17" s="5">
        <v>5</v>
      </c>
      <c r="B17" s="9" t="s">
        <v>9</v>
      </c>
      <c r="C17" s="11">
        <f>1.41*12*C21</f>
        <v>63597.203999999991</v>
      </c>
      <c r="D17" s="39"/>
    </row>
    <row r="18" spans="1:6">
      <c r="A18" s="5">
        <v>6</v>
      </c>
      <c r="B18" s="16" t="s">
        <v>10</v>
      </c>
      <c r="C18" s="6">
        <f>4.32*12*C21</f>
        <v>194851.008</v>
      </c>
      <c r="D18" s="39"/>
    </row>
    <row r="19" spans="1:6">
      <c r="A19" s="5">
        <v>7</v>
      </c>
      <c r="B19" s="25" t="s">
        <v>15</v>
      </c>
      <c r="C19" s="27">
        <f>1.7*9*C21+1.53*3*C21</f>
        <v>74760.542999999991</v>
      </c>
      <c r="D19" s="39"/>
    </row>
    <row r="20" spans="1:6">
      <c r="A20" s="12">
        <v>8</v>
      </c>
      <c r="B20" s="16" t="s">
        <v>11</v>
      </c>
      <c r="C20" s="6">
        <f>C7+C14+C15+C17+C18+C19</f>
        <v>822591.49499999988</v>
      </c>
      <c r="D20" s="39"/>
    </row>
    <row r="21" spans="1:6">
      <c r="A21" s="12">
        <v>9</v>
      </c>
      <c r="B21" s="36" t="s">
        <v>19</v>
      </c>
      <c r="C21" s="37">
        <f>[1]Лист1!$O$37</f>
        <v>3758.7</v>
      </c>
      <c r="D21" s="43"/>
      <c r="F21" s="22"/>
    </row>
    <row r="23" spans="1:6">
      <c r="A23" s="29"/>
      <c r="B23" s="29" t="s">
        <v>23</v>
      </c>
      <c r="D23" s="22"/>
    </row>
    <row r="24" spans="1:6">
      <c r="B24" s="8" t="s">
        <v>24</v>
      </c>
    </row>
    <row r="25" spans="1:6">
      <c r="B25" s="8" t="s">
        <v>25</v>
      </c>
      <c r="C25" s="48">
        <v>2614722.2000000002</v>
      </c>
    </row>
    <row r="26" spans="1:6" ht="31.5">
      <c r="B26" s="50" t="s">
        <v>26</v>
      </c>
      <c r="C26" s="49">
        <f>C20-C25</f>
        <v>-1792130.7050000003</v>
      </c>
    </row>
    <row r="27" spans="1:6">
      <c r="B27" s="8" t="s">
        <v>27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2014-11-27T09:53:12Z</dcterms:modified>
</cp:coreProperties>
</file>