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3" l="1"/>
  <c r="C17"/>
  <c r="C8"/>
  <c r="C11"/>
  <c r="C16"/>
  <c r="C18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<sst xmlns="http://schemas.openxmlformats.org/spreadsheetml/2006/main" count="30" uniqueCount="30">
  <si>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</si>
  <si>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</si>
  <si>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</si>
  <si>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</si>
  <si>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</si>
  <si>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</si>
  <si>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</si>
  <si>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</si>
  <si>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</si>
  <si>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</si>
  <si>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</si>
  <si>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</si>
  <si>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</si>
  <si>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</si>
  <si>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</si>
  <si>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</si>
  <si>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</si>
  <si>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</si>
  <si>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157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</si>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</sst>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5">
          <cell r="O165">
            <v>9035.2999999999993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8" style="8" customWidth="1"/>
    <col min="3" max="3" width="16.28515625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33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498477.50099999999</v>
      </c>
    </row>
    <row r="8" spans="1:3">
      <c r="A8" s="7" t="s">
        <v>3</v>
      </c>
      <c r="B8" s="24" t="s">
        <v>4</v>
      </c>
      <c r="C8" s="23">
        <f>1.01*3*C20+1.03*9*C20</f>
        <v>111134.18999999999</v>
      </c>
    </row>
    <row r="9" spans="1:3">
      <c r="A9" s="7" t="s">
        <v>5</v>
      </c>
      <c r="B9" s="24" t="s">
        <v>6</v>
      </c>
      <c r="C9" s="23">
        <f>2.26*3*C20+2.3*9*C20</f>
        <v>248290.04399999999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0.31*3*C20+0.32*9*C20</f>
        <v>34424.492999999995</v>
      </c>
    </row>
    <row r="12" spans="1:3" ht="18" customHeight="1">
      <c r="A12" s="7" t="s">
        <v>13</v>
      </c>
      <c r="B12" s="24" t="s">
        <v>21</v>
      </c>
      <c r="C12" s="23">
        <f>0.95*3*C20+0.97*9*C20</f>
        <v>104628.77399999999</v>
      </c>
    </row>
    <row r="13" spans="1:3">
      <c r="A13" s="5">
        <v>2</v>
      </c>
      <c r="B13" s="22" t="s">
        <v>7</v>
      </c>
      <c r="C13" s="11">
        <f>2.27*3*C20+2.31*9*C20</f>
        <v>249374.27999999997</v>
      </c>
    </row>
    <row r="14" spans="1:3">
      <c r="A14" s="5">
        <v>3</v>
      </c>
      <c r="B14" s="22" t="s">
        <v>8</v>
      </c>
      <c r="C14" s="11">
        <f>4.21*3*C20+4.29*9*C20</f>
        <v>462968.77199999994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152877.27599999998</v>
      </c>
    </row>
    <row r="17" spans="1:5">
      <c r="A17" s="5">
        <v>6</v>
      </c>
      <c r="B17" s="21" t="s">
        <v>10</v>
      </c>
      <c r="C17" s="6">
        <f>4.32*12*C20</f>
        <v>468389.95199999999</v>
      </c>
    </row>
    <row r="18" spans="1:5">
      <c r="A18" s="5">
        <v>7</v>
      </c>
      <c r="B18" s="22" t="s">
        <v>16</v>
      </c>
      <c r="C18" s="25">
        <f>1.7*3*C20+1.73*9*C20</f>
        <v>186759.65099999998</v>
      </c>
    </row>
    <row r="19" spans="1:5">
      <c r="A19" s="30">
        <v>8</v>
      </c>
      <c r="B19" s="21" t="s">
        <v>11</v>
      </c>
      <c r="C19" s="6">
        <f>C7+C13+C14+C16+C17+C18</f>
        <v>2018847.432</v>
      </c>
    </row>
    <row r="20" spans="1:5">
      <c r="A20" s="30">
        <v>9</v>
      </c>
      <c r="B20" s="31" t="s">
        <v>20</v>
      </c>
      <c r="C20" s="20">
        <f>[1]Лист1!$O$165</f>
        <v>9035.2999999999993</v>
      </c>
      <c r="D20" s="15"/>
      <c r="E20" s="15"/>
    </row>
    <row r="22" spans="1:5">
      <c r="A22" s="34"/>
      <c r="B22" s="34" t="s">
        <v>23</v>
      </c>
    </row>
    <row r="23" spans="1:5">
      <c r="B23" s="8" t="s">
        <v>24</v>
      </c>
    </row>
    <row r="24" spans="1:5">
      <c r="B24" s="8" t="s">
        <v>25</v>
      </c>
      <c r="C24" s="39">
        <v>1800979.7</v>
      </c>
    </row>
    <row r="25" spans="1:5">
      <c r="B25" s="8" t="s">
        <v>26</v>
      </c>
      <c r="C25" s="40">
        <f>C19-C24</f>
        <v>217867.73200000008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2014-12-01T10:33:37Z</dcterms:modified>
</cp:coreProperties>
</file>