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3"/>
  <c r="C8"/>
  <c r="C12"/>
  <c r="C16"/>
  <c r="C20"/>
  <c r="C11" s="1"/>
  <c r="C9" l="1"/>
  <c r="C7" s="1"/>
  <c r="C19" s="1"/>
  <c r="C18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<sst xmlns="http://schemas.openxmlformats.org/spreadsheetml/2006/main" count="30" uniqueCount="30">
  <si>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</si>
  <si>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</si>
  <si>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</si>
  <si>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</si>
  <si>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</si>
  <si>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</si>
  <si>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</si>
  <si>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</si>
  <si>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</si>
  <si>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</si>
  <si>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</si>
  <si>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</si>
  <si>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</si>
  <si>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</si>
  <si>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</si>
  <si>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</si>
  <si>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</si>
  <si>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</si>
  <si>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8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</si>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</sst>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3">
          <cell r="O193">
            <v>4213.2700000000004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E15" sqref="E15"/>
    </sheetView>
  </sheetViews>
  <sheetFormatPr defaultRowHeight="15.75"/>
  <cols>
    <col min="1" max="1" width="5.42578125" style="9" customWidth="1"/>
    <col min="2" max="2" width="68.42578125" style="8" customWidth="1"/>
    <col min="3" max="4" width="15.42578125" style="8" customWidth="1"/>
    <col min="5" max="6" width="9.140625" style="8"/>
    <col min="7" max="7" width="10.7109375" style="8" bestFit="1" customWidth="1"/>
    <col min="8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9"/>
      <c r="C3" s="36" t="s">
        <v>20</v>
      </c>
    </row>
    <row r="4" spans="1:3">
      <c r="A4" s="35"/>
      <c r="B4" s="30" t="s">
        <v>1</v>
      </c>
      <c r="C4" s="37"/>
    </row>
    <row r="5" spans="1:3" ht="9.75" customHeight="1">
      <c r="A5" s="35"/>
      <c r="B5" s="31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C8+C9+C11+C12</f>
        <v>276474.77740000002</v>
      </c>
    </row>
    <row r="8" spans="1:3">
      <c r="A8" s="7" t="s">
        <v>3</v>
      </c>
      <c r="B8" s="24" t="s">
        <v>4</v>
      </c>
      <c r="C8" s="23">
        <f>1.51*2*C20+1.35*10*C20</f>
        <v>69603.220400000006</v>
      </c>
    </row>
    <row r="9" spans="1:3">
      <c r="A9" s="7" t="s">
        <v>5</v>
      </c>
      <c r="B9" s="24" t="s">
        <v>6</v>
      </c>
      <c r="C9" s="23">
        <f>3.17*2*C20+(0.27+2.7)*10*C20</f>
        <v>151846.25080000004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3" t="s">
        <v>14</v>
      </c>
      <c r="C11" s="32">
        <f>0.28*2*C20+0.15*10*C20</f>
        <v>8679.3362000000016</v>
      </c>
    </row>
    <row r="12" spans="1:3" ht="18" customHeight="1">
      <c r="A12" s="7" t="s">
        <v>13</v>
      </c>
      <c r="B12" s="24" t="s">
        <v>21</v>
      </c>
      <c r="C12" s="23">
        <f>1*2*C20+0.9*10*C20</f>
        <v>46345.970000000008</v>
      </c>
    </row>
    <row r="13" spans="1:3">
      <c r="A13" s="5">
        <v>2</v>
      </c>
      <c r="B13" s="22" t="s">
        <v>7</v>
      </c>
      <c r="C13" s="11">
        <f>(3.48+0.1)*2*C20+(3.01+0.1+0.1)*10*C20</f>
        <v>165412.98020000005</v>
      </c>
    </row>
    <row r="14" spans="1:3">
      <c r="A14" s="5">
        <v>3</v>
      </c>
      <c r="B14" s="22" t="s">
        <v>8</v>
      </c>
      <c r="C14" s="11">
        <f>(2.44+0.08)*10*C20+(2.96-0.15)*2*C20</f>
        <v>129852.98140000002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71288.528399999996</v>
      </c>
    </row>
    <row r="17" spans="1:7">
      <c r="A17" s="5">
        <v>6</v>
      </c>
      <c r="B17" s="21" t="s">
        <v>10</v>
      </c>
      <c r="C17" s="6">
        <v>0</v>
      </c>
    </row>
    <row r="18" spans="1:7">
      <c r="A18" s="5">
        <v>7</v>
      </c>
      <c r="B18" s="22" t="s">
        <v>16</v>
      </c>
      <c r="C18" s="25">
        <f>1.8*2*C20+1.62*10*C20</f>
        <v>83422.746000000014</v>
      </c>
    </row>
    <row r="19" spans="1:7">
      <c r="A19" s="27">
        <v>8</v>
      </c>
      <c r="B19" s="21" t="s">
        <v>11</v>
      </c>
      <c r="C19" s="6">
        <f>C7+C13+C14+C16+C18</f>
        <v>726452.01340000005</v>
      </c>
    </row>
    <row r="20" spans="1:7">
      <c r="A20" s="27">
        <v>9</v>
      </c>
      <c r="B20" s="28" t="s">
        <v>19</v>
      </c>
      <c r="C20" s="20">
        <f>[1]Лист1!$O$193</f>
        <v>4213.2700000000004</v>
      </c>
      <c r="D20" s="15"/>
    </row>
    <row r="22" spans="1:7">
      <c r="A22" s="26"/>
      <c r="B22" s="26" t="s">
        <v>23</v>
      </c>
    </row>
    <row r="23" spans="1:7">
      <c r="B23" s="8" t="s">
        <v>24</v>
      </c>
    </row>
    <row r="24" spans="1:7">
      <c r="B24" s="8" t="s">
        <v>25</v>
      </c>
      <c r="C24" s="39">
        <v>641428.19999999995</v>
      </c>
    </row>
    <row r="25" spans="1:7">
      <c r="B25" s="8" t="s">
        <v>26</v>
      </c>
      <c r="C25" s="40">
        <f>C19-C24</f>
        <v>85023.813400000101</v>
      </c>
      <c r="G25" s="15"/>
    </row>
    <row r="26" spans="1:7">
      <c r="B26" s="8" t="s">
        <v>27</v>
      </c>
    </row>
    <row r="27" spans="1:7">
      <c r="B27" s="8" t="s">
        <v>28</v>
      </c>
    </row>
    <row r="28" spans="1:7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2014-12-01T10:49:07Z</dcterms:modified>
</cp:coreProperties>
</file>