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6"/>
  <c r="C24"/>
  <c r="D19"/>
  <c r="D16" s="1"/>
  <c r="D8" l="1"/>
  <c r="D10"/>
  <c r="D12"/>
  <c r="D17"/>
  <c r="D9"/>
  <c r="D11"/>
  <c r="D13"/>
  <c r="D15"/>
  <c r="D7"/>
  <c r="D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<sst xmlns="http://schemas.openxmlformats.org/spreadsheetml/2006/main" count="30" uniqueCount="30">
  <si>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</si>
  <si>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</si>
  <si>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</si>
  <si>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</si>
  <si>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</si>
  <si>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</si>
  <si>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</si>
  <si>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</si>
  <si>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</si>
  <si>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</si>
  <si>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</si>
  <si>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</si>
  <si>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</si>
  <si>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</si>
  <si>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</si>
  <si>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</si>
  <si>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</si>
  <si>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</si>
  <si>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60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</si>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</sst>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4" fillId="0" borderId="9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6" fillId="0" borderId="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  <row r="65">
          <cell r="O65">
            <v>5776.1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4" workbookViewId="0">
      <selection activeCell="I13" sqref="I13"/>
    </sheetView>
  </sheetViews>
  <sheetFormatPr defaultRowHeight="15.75"/>
  <cols>
    <col min="1" max="1" width="5.42578125" style="12" customWidth="1"/>
    <col min="2" max="2" width="66.42578125" style="9" customWidth="1"/>
    <col min="3" max="3" width="8.42578125" style="12" hidden="1" customWidth="1"/>
    <col min="4" max="4" width="15.85546875" style="9" customWidth="1"/>
    <col min="5" max="5" width="11.85546875" style="9" bestFit="1" customWidth="1"/>
    <col min="6" max="16384" width="9.140625" style="9"/>
  </cols>
  <sheetData>
    <row r="1" spans="1:4">
      <c r="A1" s="33" t="s">
        <v>22</v>
      </c>
    </row>
    <row r="2" spans="1:4">
      <c r="A2" s="1"/>
      <c r="B2" s="2" t="s">
        <v>18</v>
      </c>
      <c r="C2" s="1"/>
      <c r="D2" s="2"/>
    </row>
    <row r="3" spans="1:4">
      <c r="A3" s="47" t="s">
        <v>0</v>
      </c>
      <c r="B3" s="34"/>
      <c r="C3" s="10"/>
      <c r="D3" s="48" t="s">
        <v>20</v>
      </c>
    </row>
    <row r="4" spans="1:4">
      <c r="A4" s="47"/>
      <c r="B4" s="35" t="s">
        <v>1</v>
      </c>
      <c r="C4" s="3"/>
      <c r="D4" s="49"/>
    </row>
    <row r="5" spans="1:4" ht="9.75" customHeight="1">
      <c r="A5" s="47"/>
      <c r="B5" s="36"/>
      <c r="C5" s="4"/>
      <c r="D5" s="50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26" t="s">
        <v>15</v>
      </c>
      <c r="C7" s="31"/>
      <c r="D7" s="13">
        <f>D8+D9+D10+D11</f>
        <v>301165.85400000005</v>
      </c>
    </row>
    <row r="8" spans="1:4">
      <c r="A8" s="41" t="s">
        <v>3</v>
      </c>
      <c r="B8" s="42" t="s">
        <v>4</v>
      </c>
      <c r="C8" s="17"/>
      <c r="D8" s="32">
        <f>1.18*6*D19+1.05*6*D19</f>
        <v>77284.218000000008</v>
      </c>
    </row>
    <row r="9" spans="1:4">
      <c r="A9" s="41" t="s">
        <v>5</v>
      </c>
      <c r="B9" s="42" t="s">
        <v>6</v>
      </c>
      <c r="C9" s="18"/>
      <c r="D9" s="32">
        <f>1.71*6*D19+1.52*6*D19</f>
        <v>111940.818</v>
      </c>
    </row>
    <row r="10" spans="1:4" ht="20.25" customHeight="1">
      <c r="A10" s="41" t="s">
        <v>12</v>
      </c>
      <c r="B10" s="43" t="s">
        <v>14</v>
      </c>
      <c r="C10" s="39"/>
      <c r="D10" s="30">
        <f>0.81*6*D19+0.72*6*D19</f>
        <v>53024.598000000013</v>
      </c>
    </row>
    <row r="11" spans="1:4" s="11" customFormat="1" ht="18" customHeight="1">
      <c r="A11" s="41" t="s">
        <v>13</v>
      </c>
      <c r="B11" s="42" t="s">
        <v>21</v>
      </c>
      <c r="C11" s="19"/>
      <c r="D11" s="32">
        <f>0.9*6*D19+0.8*6*D19</f>
        <v>58916.220000000008</v>
      </c>
    </row>
    <row r="12" spans="1:4">
      <c r="A12" s="7">
        <v>2</v>
      </c>
      <c r="B12" s="26" t="s">
        <v>7</v>
      </c>
      <c r="C12" s="17"/>
      <c r="D12" s="13">
        <f>1.58*6*D19+(1.28+0.06+0.07)*6*D19</f>
        <v>103623.23400000003</v>
      </c>
    </row>
    <row r="13" spans="1:4">
      <c r="A13" s="7">
        <v>3</v>
      </c>
      <c r="B13" s="26" t="s">
        <v>8</v>
      </c>
      <c r="C13" s="20"/>
      <c r="D13" s="13">
        <f>4.77*6*D19+(2.93+1.26+0.07)*6*D19</f>
        <v>312949.098</v>
      </c>
    </row>
    <row r="14" spans="1:4" s="15" customFormat="1">
      <c r="A14" s="7">
        <v>4</v>
      </c>
      <c r="B14" s="21" t="s">
        <v>17</v>
      </c>
      <c r="C14" s="29"/>
      <c r="D14" s="14"/>
    </row>
    <row r="15" spans="1:4">
      <c r="A15" s="7">
        <v>5</v>
      </c>
      <c r="B15" s="22" t="s">
        <v>9</v>
      </c>
      <c r="C15" s="23"/>
      <c r="D15" s="24">
        <f>1.41*12*D19</f>
        <v>97731.611999999994</v>
      </c>
    </row>
    <row r="16" spans="1:4">
      <c r="A16" s="7">
        <v>6</v>
      </c>
      <c r="B16" s="25" t="s">
        <v>10</v>
      </c>
      <c r="C16" s="13"/>
      <c r="D16" s="8">
        <f>4.32*12*D19</f>
        <v>299433.02400000003</v>
      </c>
    </row>
    <row r="17" spans="1:5">
      <c r="A17" s="7">
        <v>7</v>
      </c>
      <c r="B17" s="26" t="s">
        <v>16</v>
      </c>
      <c r="C17" s="27"/>
      <c r="D17" s="28">
        <f>1.8*6*D19+1.62*6*D19</f>
        <v>118525.57200000001</v>
      </c>
    </row>
    <row r="18" spans="1:5">
      <c r="A18" s="37">
        <v>8</v>
      </c>
      <c r="B18" s="25" t="s">
        <v>11</v>
      </c>
      <c r="C18" s="13"/>
      <c r="D18" s="8">
        <f>D7+D12+D13+D15+D16+D17</f>
        <v>1233428.3940000001</v>
      </c>
    </row>
    <row r="19" spans="1:5">
      <c r="A19" s="37">
        <v>9</v>
      </c>
      <c r="B19" s="38" t="s">
        <v>19</v>
      </c>
      <c r="C19" s="37"/>
      <c r="D19" s="24">
        <f>[1]Лист1!$O$65</f>
        <v>5776.1</v>
      </c>
      <c r="E19" s="16"/>
    </row>
    <row r="21" spans="1:5">
      <c r="A21" s="40"/>
      <c r="B21" s="40" t="s">
        <v>23</v>
      </c>
      <c r="C21" s="9"/>
    </row>
    <row r="22" spans="1:5">
      <c r="B22" s="9" t="s">
        <v>24</v>
      </c>
      <c r="C22" s="9"/>
    </row>
    <row r="23" spans="1:5">
      <c r="B23" s="9" t="s">
        <v>25</v>
      </c>
      <c r="C23" s="44">
        <v>1354136</v>
      </c>
    </row>
    <row r="24" spans="1:5">
      <c r="B24" s="9" t="s">
        <v>26</v>
      </c>
      <c r="C24" s="45">
        <f>C18-C23</f>
        <v>-1354136</v>
      </c>
      <c r="D24" s="44">
        <v>854065.47</v>
      </c>
    </row>
    <row r="25" spans="1:5">
      <c r="B25" s="9" t="s">
        <v>27</v>
      </c>
      <c r="C25" s="9"/>
      <c r="D25" s="46">
        <f>D18-D24</f>
        <v>379362.92400000012</v>
      </c>
    </row>
    <row r="26" spans="1:5">
      <c r="B26" s="9" t="s">
        <v>28</v>
      </c>
      <c r="C26" s="9"/>
    </row>
    <row r="27" spans="1:5">
      <c r="B27" s="9" t="s">
        <v>29</v>
      </c>
      <c r="C27" s="9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2012-05-31T08:18:34Z</cp:lastPrinted>
  <dcterms:created xsi:type="dcterms:W3CDTF">2012-02-14T06:25:59Z</dcterms:created>
  <dcterms:modified xsi:type="dcterms:W3CDTF">2014-11-27T05:31:22Z</dcterms:modified>
</cp:coreProperties>
</file>