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<sst xmlns="http://schemas.openxmlformats.org/spreadsheetml/2006/main" count="30" uniqueCount="30">
  <si>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</si>
  <si>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</si>
  <si>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</si>
  <si>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</si>
  <si>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</si>
  <si>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</si>
  <si>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</si>
  <si>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</si>
  <si>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</si>
  <si>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</si>
  <si>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</si>
  <si>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</si>
  <si>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</si>
  <si>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</si>
  <si>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</si>
  <si>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</si>
  <si>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</si>
  <si>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</si>
  <si>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61 а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</si>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</sst>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0">
          <cell r="O90">
            <v>5786.2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9" sqref="I9"/>
    </sheetView>
  </sheetViews>
  <sheetFormatPr defaultRowHeight="15.75"/>
  <cols>
    <col min="1" max="1" width="5.42578125" style="13" customWidth="1"/>
    <col min="2" max="2" width="66.5703125" style="10" customWidth="1"/>
    <col min="3" max="3" width="8.42578125" style="13" hidden="1" customWidth="1"/>
    <col min="4" max="4" width="12.7109375" style="10" customWidth="1"/>
    <col min="5" max="5" width="14.7109375" style="10" customWidth="1"/>
    <col min="6" max="16384" width="9.140625" style="10"/>
  </cols>
  <sheetData>
    <row r="1" spans="1:4">
      <c r="A1" s="41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2"/>
      <c r="C3" s="11"/>
      <c r="D3" s="50" t="s">
        <v>19</v>
      </c>
    </row>
    <row r="4" spans="1:4">
      <c r="A4" s="49"/>
      <c r="B4" s="43" t="s">
        <v>1</v>
      </c>
      <c r="C4" s="3"/>
      <c r="D4" s="51"/>
    </row>
    <row r="5" spans="1:4" ht="9.75" customHeight="1">
      <c r="A5" s="49"/>
      <c r="B5" s="44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315232.17599999998</v>
      </c>
    </row>
    <row r="8" spans="1:4">
      <c r="A8" s="9" t="s">
        <v>3</v>
      </c>
      <c r="B8" s="37" t="s">
        <v>4</v>
      </c>
      <c r="C8" s="23"/>
      <c r="D8" s="36">
        <f>1.43*6*D20+1.28*6*D20</f>
        <v>94083.611999999994</v>
      </c>
    </row>
    <row r="9" spans="1:4">
      <c r="A9" s="9" t="s">
        <v>5</v>
      </c>
      <c r="B9" s="37" t="s">
        <v>6</v>
      </c>
      <c r="C9" s="24"/>
      <c r="D9" s="36">
        <f>2.15*6*D20+1.92*6*D20</f>
        <v>141299.00399999999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6" t="s">
        <v>14</v>
      </c>
      <c r="C11" s="45"/>
      <c r="D11" s="38">
        <f>0.32*6*D20+0.28*6*D20</f>
        <v>20830.32</v>
      </c>
    </row>
    <row r="12" spans="1:4" s="12" customFormat="1" ht="15.75" customHeight="1">
      <c r="A12" s="9" t="s">
        <v>13</v>
      </c>
      <c r="B12" s="37" t="s">
        <v>20</v>
      </c>
      <c r="C12" s="27"/>
      <c r="D12" s="36">
        <f>0.9*6*D20+0.8*6*D20</f>
        <v>59019.240000000005</v>
      </c>
    </row>
    <row r="13" spans="1:4">
      <c r="A13" s="7">
        <v>2</v>
      </c>
      <c r="B13" s="35" t="s">
        <v>7</v>
      </c>
      <c r="C13" s="23"/>
      <c r="D13" s="15">
        <f>0.99*6*D20+(0.76+0.06+0.06)*6*D20</f>
        <v>64921.164000000004</v>
      </c>
    </row>
    <row r="14" spans="1:4">
      <c r="A14" s="7">
        <v>3</v>
      </c>
      <c r="B14" s="35" t="s">
        <v>8</v>
      </c>
      <c r="C14" s="28"/>
      <c r="D14" s="15">
        <f>5.32*6*D20+(3.22+1.45+0.08)*6*D20</f>
        <v>349602.20400000003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97902.503999999986</v>
      </c>
    </row>
    <row r="17" spans="1:5">
      <c r="A17" s="7">
        <v>6</v>
      </c>
      <c r="B17" s="33" t="s">
        <v>10</v>
      </c>
      <c r="C17" s="15"/>
      <c r="D17" s="8">
        <f>4.32*12*D20</f>
        <v>299956.60800000001</v>
      </c>
    </row>
    <row r="18" spans="1:5">
      <c r="A18" s="7">
        <v>7</v>
      </c>
      <c r="B18" s="35" t="s">
        <v>16</v>
      </c>
      <c r="C18" s="34"/>
      <c r="D18" s="39">
        <f>1.8*6*D20+1.62*6*D20</f>
        <v>118732.82399999999</v>
      </c>
    </row>
    <row r="19" spans="1:5">
      <c r="A19" s="47">
        <v>8</v>
      </c>
      <c r="B19" s="33" t="s">
        <v>11</v>
      </c>
      <c r="C19" s="15"/>
      <c r="D19" s="8">
        <f>D7+D13+D14+D16+D17+D18</f>
        <v>1246347.48</v>
      </c>
    </row>
    <row r="20" spans="1:5">
      <c r="A20" s="47">
        <v>9</v>
      </c>
      <c r="B20" s="48" t="s">
        <v>21</v>
      </c>
      <c r="C20" s="47"/>
      <c r="D20" s="32">
        <f>[1]Лист1!$O$90</f>
        <v>5786.2</v>
      </c>
      <c r="E20" s="19"/>
    </row>
    <row r="22" spans="1:5">
      <c r="A22" s="40"/>
      <c r="B22" s="40" t="s">
        <v>23</v>
      </c>
    </row>
    <row r="23" spans="1:5">
      <c r="B23" s="10" t="s">
        <v>24</v>
      </c>
    </row>
    <row r="24" spans="1:5">
      <c r="B24" s="10" t="s">
        <v>25</v>
      </c>
      <c r="D24" s="53">
        <v>935233.43</v>
      </c>
    </row>
    <row r="25" spans="1:5">
      <c r="B25" s="10" t="s">
        <v>26</v>
      </c>
      <c r="D25" s="54">
        <f>D19-D24</f>
        <v>311114.04999999993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2014-12-01T07:11:32Z</dcterms:modified>
</cp:coreProperties>
</file>