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<sst xmlns="http://schemas.openxmlformats.org/spreadsheetml/2006/main" count="30" uniqueCount="30">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</sst>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3">
          <cell r="O213">
            <v>9601.6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0" customWidth="1"/>
    <col min="2" max="2" width="69.42578125" style="8" customWidth="1"/>
    <col min="3" max="3" width="16.85546875" style="8" customWidth="1"/>
    <col min="4" max="16384" width="9.140625" style="8"/>
  </cols>
  <sheetData>
    <row r="1" spans="1:3">
      <c r="A1" s="30" t="s">
        <v>19</v>
      </c>
    </row>
    <row r="2" spans="1:3">
      <c r="A2" s="1"/>
      <c r="B2" s="2" t="s">
        <v>18</v>
      </c>
      <c r="C2" s="2"/>
    </row>
    <row r="3" spans="1:3">
      <c r="A3" s="36" t="s">
        <v>0</v>
      </c>
      <c r="B3" s="27"/>
      <c r="C3" s="37" t="s">
        <v>20</v>
      </c>
    </row>
    <row r="4" spans="1:3">
      <c r="A4" s="36"/>
      <c r="B4" s="28" t="s">
        <v>1</v>
      </c>
      <c r="C4" s="38"/>
    </row>
    <row r="5" spans="1:3" ht="9.75" customHeight="1">
      <c r="A5" s="36"/>
      <c r="B5" s="29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674032.32000000007</v>
      </c>
    </row>
    <row r="8" spans="1:3" ht="15.75" customHeight="1">
      <c r="A8" s="7" t="s">
        <v>3</v>
      </c>
      <c r="B8" s="25" t="s">
        <v>4</v>
      </c>
      <c r="C8" s="24">
        <f>1.45*12*C20</f>
        <v>167067.84</v>
      </c>
    </row>
    <row r="9" spans="1:3" ht="15.75" customHeight="1">
      <c r="A9" s="7" t="s">
        <v>5</v>
      </c>
      <c r="B9" s="25" t="s">
        <v>6</v>
      </c>
      <c r="C9" s="24">
        <f>3.08*12*C20</f>
        <v>354875.136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0.42*12*C20</f>
        <v>48392.064000000006</v>
      </c>
    </row>
    <row r="12" spans="1:3" s="9" customFormat="1" ht="15.75" customHeight="1">
      <c r="A12" s="7" t="s">
        <v>13</v>
      </c>
      <c r="B12" s="25" t="s">
        <v>22</v>
      </c>
      <c r="C12" s="24">
        <f>0.9*12*C20</f>
        <v>103697.28000000001</v>
      </c>
    </row>
    <row r="13" spans="1:3">
      <c r="A13" s="5">
        <v>2</v>
      </c>
      <c r="B13" s="23" t="s">
        <v>7</v>
      </c>
      <c r="C13" s="12">
        <f>1.66*12*C20</f>
        <v>191263.872</v>
      </c>
    </row>
    <row r="14" spans="1:3">
      <c r="A14" s="5">
        <v>3</v>
      </c>
      <c r="B14" s="23" t="s">
        <v>8</v>
      </c>
      <c r="C14" s="12">
        <f>3.12*12*C20</f>
        <v>359483.90399999998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162459.07199999999</v>
      </c>
    </row>
    <row r="17" spans="1:4">
      <c r="A17" s="5">
        <v>6</v>
      </c>
      <c r="B17" s="22" t="s">
        <v>10</v>
      </c>
      <c r="C17" s="6">
        <f>4.32*12*C20</f>
        <v>497746.94400000008</v>
      </c>
    </row>
    <row r="18" spans="1:4">
      <c r="A18" s="5">
        <v>7</v>
      </c>
      <c r="B18" s="23" t="s">
        <v>16</v>
      </c>
      <c r="C18" s="26">
        <f>1.8*12*C20</f>
        <v>207394.56000000003</v>
      </c>
    </row>
    <row r="19" spans="1:4">
      <c r="A19" s="31">
        <v>8</v>
      </c>
      <c r="B19" s="22" t="s">
        <v>11</v>
      </c>
      <c r="C19" s="6">
        <f>C7+C13+C14+C16+C17+C18</f>
        <v>2092380.672</v>
      </c>
    </row>
    <row r="20" spans="1:4">
      <c r="A20" s="31">
        <v>9</v>
      </c>
      <c r="B20" s="32" t="s">
        <v>21</v>
      </c>
      <c r="C20" s="21">
        <f>[1]Лист1!$O$213</f>
        <v>9601.6</v>
      </c>
      <c r="D20" s="16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2026286.11</v>
      </c>
    </row>
    <row r="25" spans="1:4">
      <c r="B25" s="8" t="s">
        <v>26</v>
      </c>
      <c r="C25" s="41">
        <f>C19-C24</f>
        <v>66094.561999999918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2014-12-01T08:48:54Z</dcterms:modified>
</cp:coreProperties>
</file>