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<sst xmlns="http://schemas.openxmlformats.org/spreadsheetml/2006/main" count="28" uniqueCount="28">
  <si>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</si>
  <si>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</si>
  <si>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</si>
  <si>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</si>
  <si>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</si>
  <si>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</si>
  <si>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</si>
  <si>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</si>
  <si>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</si>
  <si>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</si>
  <si>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</si>
  <si>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</si>
  <si>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</si>
  <si>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</si>
  <si>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</si>
  <si>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</si>
  <si>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</si>
  <si>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</si>
  <si>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109 а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</si>
  <si>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</si>
  <si>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</si>
  <si>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</si>
  <si>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>сумма, руб.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</si>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</sst>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2">
          <cell r="O32">
            <v>3681.52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C24" sqref="C24:C25"/>
    </sheetView>
  </sheetViews>
  <sheetFormatPr defaultRowHeight="15.75"/>
  <cols>
    <col min="1" max="1" width="5.42578125" style="13" customWidth="1"/>
    <col min="2" max="2" width="69" style="8" customWidth="1"/>
    <col min="3" max="3" width="14.5703125" style="8" customWidth="1"/>
    <col min="4" max="4" width="13.140625" style="8" customWidth="1"/>
    <col min="5" max="16384" width="9.140625" style="8"/>
  </cols>
  <sheetData>
    <row r="1" spans="1:3">
      <c r="A1" s="32" t="s">
        <v>21</v>
      </c>
    </row>
    <row r="2" spans="1:3">
      <c r="A2" s="1"/>
      <c r="B2" s="2" t="s">
        <v>18</v>
      </c>
      <c r="C2" s="2"/>
    </row>
    <row r="3" spans="1:3">
      <c r="A3" s="37" t="s">
        <v>0</v>
      </c>
      <c r="B3" s="33"/>
      <c r="C3" s="38" t="s">
        <v>22</v>
      </c>
    </row>
    <row r="4" spans="1:3">
      <c r="A4" s="37"/>
      <c r="B4" s="34" t="s">
        <v>1</v>
      </c>
      <c r="C4" s="39"/>
    </row>
    <row r="5" spans="1:3" ht="9.75" customHeight="1">
      <c r="A5" s="37"/>
      <c r="B5" s="35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193942.4736</v>
      </c>
    </row>
    <row r="8" spans="1:3">
      <c r="A8" s="7" t="s">
        <v>3</v>
      </c>
      <c r="B8" s="25" t="s">
        <v>4</v>
      </c>
      <c r="C8" s="27">
        <f>1.13*12*C20</f>
        <v>49921.411199999995</v>
      </c>
    </row>
    <row r="9" spans="1:3" ht="15.75" customHeight="1">
      <c r="A9" s="7" t="s">
        <v>5</v>
      </c>
      <c r="B9" s="25" t="s">
        <v>6</v>
      </c>
      <c r="C9" s="27">
        <f>2.02*12*C20</f>
        <v>89240.044800000003</v>
      </c>
    </row>
    <row r="10" spans="1:3" s="20" customFormat="1" ht="15.75" hidden="1" customHeight="1">
      <c r="A10" s="14"/>
      <c r="B10" s="19"/>
      <c r="C10" s="23"/>
    </row>
    <row r="11" spans="1:3" ht="15.75" customHeight="1">
      <c r="A11" s="7" t="s">
        <v>12</v>
      </c>
      <c r="B11" s="31" t="s">
        <v>14</v>
      </c>
      <c r="C11" s="30">
        <f>0.34*12*C20</f>
        <v>15020.6016</v>
      </c>
    </row>
    <row r="12" spans="1:3" s="10" customFormat="1" ht="15.75" customHeight="1">
      <c r="A12" s="7" t="s">
        <v>13</v>
      </c>
      <c r="B12" s="25" t="s">
        <v>20</v>
      </c>
      <c r="C12" s="27">
        <f>0.9*12*C20</f>
        <v>39760.416000000005</v>
      </c>
    </row>
    <row r="13" spans="1:3">
      <c r="A13" s="5">
        <v>2</v>
      </c>
      <c r="B13" s="24" t="s">
        <v>7</v>
      </c>
      <c r="C13" s="15">
        <f>1.51*12*C20</f>
        <v>66709.142399999997</v>
      </c>
    </row>
    <row r="14" spans="1:3">
      <c r="A14" s="5">
        <v>3</v>
      </c>
      <c r="B14" s="24" t="s">
        <v>8</v>
      </c>
      <c r="C14" s="15">
        <f>4.16*12*C20</f>
        <v>183781.47839999999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62291.318399999996</v>
      </c>
    </row>
    <row r="17" spans="1:4" ht="15.75" customHeight="1">
      <c r="A17" s="5">
        <v>6</v>
      </c>
      <c r="B17" s="16" t="s">
        <v>10</v>
      </c>
      <c r="C17" s="6">
        <f>4.32*12*C20</f>
        <v>190849.99680000002</v>
      </c>
    </row>
    <row r="18" spans="1:4">
      <c r="A18" s="5">
        <v>7</v>
      </c>
      <c r="B18" s="24" t="s">
        <v>16</v>
      </c>
      <c r="C18" s="26">
        <f>1.8*12*C20</f>
        <v>79520.832000000009</v>
      </c>
    </row>
    <row r="19" spans="1:4">
      <c r="A19" s="12">
        <v>8</v>
      </c>
      <c r="B19" s="16" t="s">
        <v>11</v>
      </c>
      <c r="C19" s="6">
        <f>C7+C13+C14+C16+C17+C18</f>
        <v>777095.24159999995</v>
      </c>
    </row>
    <row r="20" spans="1:4">
      <c r="A20" s="12">
        <v>9</v>
      </c>
      <c r="B20" s="28" t="s">
        <v>19</v>
      </c>
      <c r="C20" s="29">
        <f>[1]Лист1!$O$32</f>
        <v>3681.52</v>
      </c>
      <c r="D20" s="22"/>
    </row>
    <row r="22" spans="1:4">
      <c r="A22" s="36"/>
      <c r="B22" s="36" t="s">
        <v>23</v>
      </c>
    </row>
    <row r="23" spans="1:4">
      <c r="B23" s="8" t="s">
        <v>24</v>
      </c>
    </row>
    <row r="24" spans="1:4">
      <c r="B24" s="8" t="s">
        <v>25</v>
      </c>
      <c r="C24" s="42">
        <v>795795.26</v>
      </c>
    </row>
    <row r="25" spans="1:4" ht="31.5">
      <c r="B25" s="41" t="s">
        <v>26</v>
      </c>
      <c r="C25" s="43">
        <f>C19-C24</f>
        <v>-18700.018400000059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2014-12-01T09:08:44Z</dcterms:modified>
</cp:coreProperties>
</file>