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6" s="1"/>
  <c r="C18" l="1"/>
  <c r="C9"/>
  <c r="C12"/>
  <c r="C14"/>
  <c r="C8"/>
  <c r="C7" s="1"/>
  <c r="C19" s="1"/>
  <c r="C11"/>
  <c r="C13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<sst xmlns="http://schemas.openxmlformats.org/spreadsheetml/2006/main" count="30" uniqueCount="30">
  <si>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</si>
  <si>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</si>
  <si>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</si>
  <si>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</si>
  <si>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</si>
  <si>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</si>
  <si>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</si>
  <si>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</si>
  <si>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</si>
  <si>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</si>
  <si>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</si>
  <si>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</si>
  <si>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</si>
  <si>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</si>
  <si>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</si>
  <si>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</si>
  <si>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</si>
  <si>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</si>
  <si>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10 а</t>
  </si>
  <si>
    <t>сумма, руб.</t>
  </si>
  <si>
    <t>Общая площадь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</si>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</sst>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6">
          <cell r="O186">
            <v>3098.5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7" workbookViewId="0">
      <selection activeCell="C24" sqref="C24:C25"/>
    </sheetView>
  </sheetViews>
  <sheetFormatPr defaultRowHeight="15.75"/>
  <cols>
    <col min="1" max="1" width="5.42578125" style="9" customWidth="1"/>
    <col min="2" max="2" width="66.7109375" style="8" customWidth="1"/>
    <col min="3" max="4" width="17.28515625" style="8" customWidth="1"/>
    <col min="5" max="16384" width="9.140625" style="8"/>
  </cols>
  <sheetData>
    <row r="1" spans="1:3">
      <c r="A1" s="33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171037.2</v>
      </c>
    </row>
    <row r="8" spans="1:3">
      <c r="A8" s="7" t="s">
        <v>3</v>
      </c>
      <c r="B8" s="23" t="s">
        <v>4</v>
      </c>
      <c r="C8" s="25">
        <f>1.19*12*C20</f>
        <v>44246.579999999994</v>
      </c>
    </row>
    <row r="9" spans="1:3">
      <c r="A9" s="7" t="s">
        <v>5</v>
      </c>
      <c r="B9" s="23" t="s">
        <v>6</v>
      </c>
      <c r="C9" s="25">
        <f>2.21*12*C20</f>
        <v>82172.22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29">
        <f>0.22*12*C20</f>
        <v>8180.04</v>
      </c>
    </row>
    <row r="12" spans="1:3" ht="18" customHeight="1">
      <c r="A12" s="7" t="s">
        <v>13</v>
      </c>
      <c r="B12" s="23" t="s">
        <v>21</v>
      </c>
      <c r="C12" s="25">
        <f>0.98*12*C20</f>
        <v>36438.36</v>
      </c>
    </row>
    <row r="13" spans="1:3">
      <c r="A13" s="5">
        <v>2</v>
      </c>
      <c r="B13" s="22" t="s">
        <v>7</v>
      </c>
      <c r="C13" s="11">
        <f>3.09*12*C20</f>
        <v>114892.37999999999</v>
      </c>
    </row>
    <row r="14" spans="1:3">
      <c r="A14" s="5">
        <v>3</v>
      </c>
      <c r="B14" s="22" t="s">
        <v>8</v>
      </c>
      <c r="C14" s="11">
        <f>2.63*12*C20</f>
        <v>97788.659999999989</v>
      </c>
    </row>
    <row r="15" spans="1:3" s="13" customFormat="1">
      <c r="A15" s="5">
        <v>4</v>
      </c>
      <c r="B15" s="18" t="s">
        <v>17</v>
      </c>
      <c r="C15" s="12">
        <v>0</v>
      </c>
    </row>
    <row r="16" spans="1:3">
      <c r="A16" s="5">
        <v>5</v>
      </c>
      <c r="B16" s="19" t="s">
        <v>9</v>
      </c>
      <c r="C16" s="20">
        <f>1.41*12*C20</f>
        <v>52426.619999999995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1.8*12*C20</f>
        <v>66927.600000000006</v>
      </c>
    </row>
    <row r="19" spans="1:4">
      <c r="A19" s="30">
        <v>8</v>
      </c>
      <c r="B19" s="21" t="s">
        <v>11</v>
      </c>
      <c r="C19" s="6">
        <f>C7+C13+C14+C16+C17+C18</f>
        <v>503072.45999999996</v>
      </c>
    </row>
    <row r="20" spans="1:4">
      <c r="A20" s="30">
        <v>9</v>
      </c>
      <c r="B20" s="31" t="s">
        <v>20</v>
      </c>
      <c r="C20" s="20">
        <f>[1]Лист1!$O$186</f>
        <v>3098.5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497463.8</v>
      </c>
    </row>
    <row r="25" spans="1:4">
      <c r="B25" s="8" t="s">
        <v>26</v>
      </c>
      <c r="C25" s="40">
        <f>C19-C24</f>
        <v>5608.6599999999744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2014-12-01T11:16:13Z</dcterms:modified>
</cp:coreProperties>
</file>