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1" l="1"/>
  <c r="D8"/>
  <c r="D16"/>
  <c r="D13"/>
  <c r="D9"/>
  <c r="D7" s="1"/>
  <c r="D19" s="1"/>
  <c r="D18"/>
  <c r="D14"/>
  <c r="D12"/>
  <c r="D17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<sst xmlns="http://schemas.openxmlformats.org/spreadsheetml/2006/main" count="30" uniqueCount="30">
  <si>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</si>
  <si>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</si>
  <si>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</si>
  <si>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</si>
  <si>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</si>
  <si>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</si>
  <si>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</si>
  <si>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</si>
  <si>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</si>
  <si>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</si>
  <si>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</si>
  <si>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</si>
  <si>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</si>
  <si>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</si>
  <si>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</si>
  <si>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</si>
  <si>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</si>
  <si>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</si>
  <si>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25</t>
  </si>
  <si>
    <t>сумма, руб.</t>
  </si>
  <si>
    <t>План работ на 2012 год по содержанию и ремонту общего имущества МКД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</si>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</sst>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">
          <cell r="O24">
            <v>11563.4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J13" sqref="J13"/>
    </sheetView>
  </sheetViews>
  <sheetFormatPr defaultRowHeight="15.75"/>
  <cols>
    <col min="1" max="1" width="5.42578125" style="20" customWidth="1"/>
    <col min="2" max="2" width="67.7109375" style="11" customWidth="1"/>
    <col min="3" max="3" width="8.42578125" style="20" hidden="1" customWidth="1"/>
    <col min="4" max="4" width="12.5703125" style="11" customWidth="1"/>
    <col min="5" max="5" width="11.85546875" style="11" bestFit="1" customWidth="1"/>
    <col min="6" max="16384" width="9.140625" style="11"/>
  </cols>
  <sheetData>
    <row r="1" spans="1:4">
      <c r="A1" s="40" t="s">
        <v>20</v>
      </c>
    </row>
    <row r="2" spans="1:4">
      <c r="A2" s="1"/>
      <c r="B2" s="2" t="s">
        <v>18</v>
      </c>
      <c r="C2" s="1"/>
      <c r="D2" s="2"/>
    </row>
    <row r="3" spans="1:4">
      <c r="A3" s="48" t="s">
        <v>0</v>
      </c>
      <c r="B3" s="41"/>
      <c r="C3" s="12"/>
      <c r="D3" s="49" t="s">
        <v>19</v>
      </c>
    </row>
    <row r="4" spans="1:4">
      <c r="A4" s="48"/>
      <c r="B4" s="42" t="s">
        <v>1</v>
      </c>
      <c r="C4" s="3"/>
      <c r="D4" s="50"/>
    </row>
    <row r="5" spans="1:4" ht="9.75" customHeight="1">
      <c r="A5" s="48"/>
      <c r="B5" s="43"/>
      <c r="C5" s="4"/>
      <c r="D5" s="51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610547.52</v>
      </c>
    </row>
    <row r="8" spans="1:4">
      <c r="A8" s="9" t="s">
        <v>3</v>
      </c>
      <c r="B8" s="37" t="s">
        <v>4</v>
      </c>
      <c r="C8" s="13"/>
      <c r="D8" s="36">
        <f>1.19*3*D20+1.21*9*D20</f>
        <v>167206.764</v>
      </c>
    </row>
    <row r="9" spans="1:4">
      <c r="A9" s="9" t="s">
        <v>5</v>
      </c>
      <c r="B9" s="37" t="s">
        <v>6</v>
      </c>
      <c r="C9" s="14"/>
      <c r="D9" s="36">
        <f>1.87*3*D20+1.89*9*D20</f>
        <v>261564.10799999998</v>
      </c>
    </row>
    <row r="10" spans="1:4" s="31" customFormat="1" ht="17.2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7" t="s">
        <v>14</v>
      </c>
      <c r="C11" s="44"/>
      <c r="D11" s="38">
        <f>0.33*3*D20+0.35*9*D20</f>
        <v>47872.475999999995</v>
      </c>
    </row>
    <row r="12" spans="1:4" s="16" customFormat="1" ht="15.75" customHeight="1">
      <c r="A12" s="9" t="s">
        <v>13</v>
      </c>
      <c r="B12" s="37" t="s">
        <v>22</v>
      </c>
      <c r="C12" s="10"/>
      <c r="D12" s="36">
        <f>0.95*3*D20+0.97*9*D20</f>
        <v>133904.17199999999</v>
      </c>
    </row>
    <row r="13" spans="1:4">
      <c r="A13" s="7">
        <v>2</v>
      </c>
      <c r="B13" s="35" t="s">
        <v>7</v>
      </c>
      <c r="C13" s="13"/>
      <c r="D13" s="23">
        <f>1.72*3*D20+1.75*9*D20</f>
        <v>241790.69399999999</v>
      </c>
    </row>
    <row r="14" spans="1:4">
      <c r="A14" s="7">
        <v>3</v>
      </c>
      <c r="B14" s="35" t="s">
        <v>8</v>
      </c>
      <c r="C14" s="18"/>
      <c r="D14" s="23">
        <f>5.03*3*D20+5.13*9*D20</f>
        <v>708373.88399999996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195652.72799999997</v>
      </c>
    </row>
    <row r="17" spans="1:5">
      <c r="A17" s="7">
        <v>6</v>
      </c>
      <c r="B17" s="24" t="s">
        <v>10</v>
      </c>
      <c r="C17" s="7"/>
      <c r="D17" s="8">
        <f>4.32*12*D20</f>
        <v>599446.65600000008</v>
      </c>
    </row>
    <row r="18" spans="1:5">
      <c r="A18" s="7">
        <v>7</v>
      </c>
      <c r="B18" s="35" t="s">
        <v>16</v>
      </c>
      <c r="C18" s="26"/>
      <c r="D18" s="39">
        <f>1.7*3*D20+1.73*9*D20</f>
        <v>239015.478</v>
      </c>
    </row>
    <row r="19" spans="1:5">
      <c r="A19" s="19">
        <v>8</v>
      </c>
      <c r="B19" s="24" t="s">
        <v>11</v>
      </c>
      <c r="C19" s="7"/>
      <c r="D19" s="8">
        <f>D7+D13+D14+D16+D17+D18</f>
        <v>2594826.96</v>
      </c>
    </row>
    <row r="20" spans="1:5">
      <c r="A20" s="19">
        <v>9</v>
      </c>
      <c r="B20" s="45" t="s">
        <v>21</v>
      </c>
      <c r="C20" s="19"/>
      <c r="D20" s="46">
        <f>[1]Лист1!$O$24</f>
        <v>11563.4</v>
      </c>
      <c r="E20" s="33"/>
    </row>
    <row r="22" spans="1:5">
      <c r="B22" s="52" t="s">
        <v>23</v>
      </c>
    </row>
    <row r="23" spans="1:5">
      <c r="B23" s="11" t="s">
        <v>24</v>
      </c>
    </row>
    <row r="24" spans="1:5">
      <c r="B24" s="11" t="s">
        <v>25</v>
      </c>
      <c r="D24" s="53">
        <v>2331921.12</v>
      </c>
    </row>
    <row r="25" spans="1:5">
      <c r="B25" s="11" t="s">
        <v>26</v>
      </c>
      <c r="D25" s="54">
        <f>D19-D24</f>
        <v>262905.83999999985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2014-11-28T03:06:52Z</dcterms:modified>
</cp:coreProperties>
</file>