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7" s="1"/>
  <c r="C19" s="1"/>
  <c r="C11"/>
  <c r="C13"/>
  <c r="C18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<sst xmlns="http://schemas.openxmlformats.org/spreadsheetml/2006/main" count="30" uniqueCount="30">
  <si>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</si>
  <si>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</si>
  <si>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</si>
  <si>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</si>
  <si>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</si>
  <si>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</si>
  <si>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</si>
  <si>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</si>
  <si>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</si>
  <si>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</si>
  <si>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</si>
  <si>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</si>
  <si>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</si>
  <si>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</si>
  <si>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</si>
  <si>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</si>
  <si>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</si>
  <si>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</si>
  <si>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8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</si>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</sst>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79">
          <cell r="O179">
            <v>3793.5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3" sqref="J13"/>
    </sheetView>
  </sheetViews>
  <sheetFormatPr defaultRowHeight="15.75"/>
  <cols>
    <col min="1" max="1" width="5.42578125" style="9" customWidth="1"/>
    <col min="2" max="2" width="66.85546875" style="8" customWidth="1"/>
    <col min="3" max="3" width="15.7109375" style="8" customWidth="1"/>
    <col min="4" max="4" width="12.5703125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179811.9</v>
      </c>
    </row>
    <row r="8" spans="1:3" ht="15.75" customHeight="1">
      <c r="A8" s="7" t="s">
        <v>3</v>
      </c>
      <c r="B8" s="23" t="s">
        <v>4</v>
      </c>
      <c r="C8" s="25">
        <f>1.34*6*C20+1.2*6*C20</f>
        <v>57812.94</v>
      </c>
    </row>
    <row r="9" spans="1:3" ht="15.75" customHeight="1">
      <c r="A9" s="7" t="s">
        <v>5</v>
      </c>
      <c r="B9" s="23" t="s">
        <v>6</v>
      </c>
      <c r="C9" s="25">
        <f>1.78*6*C20++(0.08+1.51)*6*C20</f>
        <v>76704.570000000007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0.15*6*C20+0.13*6*C20</f>
        <v>6373.08</v>
      </c>
    </row>
    <row r="12" spans="1:3" ht="15.75" customHeight="1">
      <c r="A12" s="7" t="s">
        <v>13</v>
      </c>
      <c r="B12" s="23" t="s">
        <v>21</v>
      </c>
      <c r="C12" s="25">
        <f>0.9*6*C20+0.81*6*C20</f>
        <v>38921.31</v>
      </c>
    </row>
    <row r="13" spans="1:3">
      <c r="A13" s="5">
        <v>2</v>
      </c>
      <c r="B13" s="22" t="s">
        <v>7</v>
      </c>
      <c r="C13" s="11">
        <f>2.5*6*C20+(2.11+0.06+0.06)*6*C20</f>
        <v>107659.53</v>
      </c>
    </row>
    <row r="14" spans="1:3">
      <c r="A14" s="5">
        <v>3</v>
      </c>
      <c r="B14" s="22" t="s">
        <v>8</v>
      </c>
      <c r="C14" s="11">
        <f>3.07*6*C20+(2.67+0.07)*6*C20</f>
        <v>132241.40999999997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64186.01999999999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1.8*6*C20+1.62*6*C20</f>
        <v>77842.62</v>
      </c>
    </row>
    <row r="19" spans="1:4">
      <c r="A19" s="30">
        <v>8</v>
      </c>
      <c r="B19" s="21" t="s">
        <v>11</v>
      </c>
      <c r="C19" s="6">
        <f>C7+C13+C14+C16+C17+C18</f>
        <v>561741.48</v>
      </c>
    </row>
    <row r="20" spans="1:4">
      <c r="A20" s="30">
        <v>9</v>
      </c>
      <c r="B20" s="31" t="s">
        <v>20</v>
      </c>
      <c r="C20" s="20">
        <f>[1]Лист1!$O$179</f>
        <v>3793.5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474576.66</v>
      </c>
    </row>
    <row r="25" spans="1:4">
      <c r="B25" s="8" t="s">
        <v>26</v>
      </c>
      <c r="C25" s="36">
        <f>C19-C24</f>
        <v>87164.82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2014-11-27T07:08:19Z</dcterms:modified>
</cp:coreProperties>
</file>