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8" l="1"/>
  <c r="C11"/>
  <c r="C14"/>
  <c r="C18"/>
  <c r="C9"/>
  <c r="C13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<sst xmlns="http://schemas.openxmlformats.org/spreadsheetml/2006/main" count="30" uniqueCount="30">
  <si>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</si>
  <si>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</si>
  <si>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</si>
  <si>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</si>
  <si>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</si>
  <si>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</si>
  <si>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</si>
  <si>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</si>
  <si>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</si>
  <si>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</si>
  <si>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</si>
  <si>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</si>
  <si>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</si>
  <si>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</si>
  <si>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</si>
  <si>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</si>
  <si>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</si>
  <si>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</si>
  <si>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14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</si>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</sst>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1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4">
          <cell r="O44">
            <v>5166.9799999999996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2" customWidth="1"/>
    <col min="2" max="2" width="66.85546875" style="8" customWidth="1"/>
    <col min="3" max="3" width="12.140625" style="8" customWidth="1"/>
    <col min="4" max="4" width="14.285156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30"/>
      <c r="C3" s="37" t="s">
        <v>20</v>
      </c>
    </row>
    <row r="4" spans="1:3">
      <c r="A4" s="36"/>
      <c r="B4" s="31" t="s">
        <v>1</v>
      </c>
      <c r="C4" s="38"/>
    </row>
    <row r="5" spans="1:3" ht="9.75" customHeight="1">
      <c r="A5" s="36"/>
      <c r="B5" s="32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4">
        <f>C8+C9+C10+C11+C12</f>
        <v>261862.54639999999</v>
      </c>
    </row>
    <row r="8" spans="1:3">
      <c r="A8" s="7" t="s">
        <v>3</v>
      </c>
      <c r="B8" s="24" t="s">
        <v>4</v>
      </c>
      <c r="C8" s="23">
        <f>1.35*2*C20+1.2*10*C20</f>
        <v>75954.606</v>
      </c>
    </row>
    <row r="9" spans="1:3">
      <c r="A9" s="7" t="s">
        <v>5</v>
      </c>
      <c r="B9" s="24" t="s">
        <v>6</v>
      </c>
      <c r="C9" s="23">
        <f>2.07*2*C20+1.85*4*C20+2.06*6*C20</f>
        <v>123490.82199999999</v>
      </c>
    </row>
    <row r="10" spans="1:3" s="19" customFormat="1" ht="17.25" hidden="1" customHeight="1">
      <c r="A10" s="13"/>
      <c r="B10" s="18"/>
      <c r="C10" s="21"/>
    </row>
    <row r="11" spans="1:3" ht="15.75" customHeight="1">
      <c r="A11" s="7" t="s">
        <v>12</v>
      </c>
      <c r="B11" s="34" t="s">
        <v>14</v>
      </c>
      <c r="C11" s="33">
        <f>0.19*2*C20+0.19*10*C20</f>
        <v>11780.714399999999</v>
      </c>
    </row>
    <row r="12" spans="1:3" s="10" customFormat="1" ht="15.75" customHeight="1">
      <c r="A12" s="7" t="s">
        <v>13</v>
      </c>
      <c r="B12" s="24" t="s">
        <v>21</v>
      </c>
      <c r="C12" s="23">
        <f>0.8*2*C20+0.7*4*C20+0.9*6*C20</f>
        <v>50636.403999999995</v>
      </c>
    </row>
    <row r="13" spans="1:3">
      <c r="A13" s="5">
        <v>2</v>
      </c>
      <c r="B13" s="22" t="s">
        <v>7</v>
      </c>
      <c r="C13" s="14">
        <f>2.78*2*C20+2.51*4*C20+2.51*6*C20</f>
        <v>158419.60679999998</v>
      </c>
    </row>
    <row r="14" spans="1:3">
      <c r="A14" s="5">
        <v>3</v>
      </c>
      <c r="B14" s="22" t="s">
        <v>8</v>
      </c>
      <c r="C14" s="14">
        <f>3.12*2*C20+2.81*4*C20+2.93*6*C20</f>
        <v>181154.31880000001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29">
        <f>1.41*12*C20</f>
        <v>87425.301599999977</v>
      </c>
    </row>
    <row r="17" spans="1:4">
      <c r="A17" s="5">
        <v>6</v>
      </c>
      <c r="B17" s="15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1.8*2*C20+1.6*4*C20+1.62*6*C20</f>
        <v>101892.8456</v>
      </c>
    </row>
    <row r="19" spans="1:4">
      <c r="A19" s="11">
        <v>8</v>
      </c>
      <c r="B19" s="15" t="s">
        <v>11</v>
      </c>
      <c r="C19" s="6">
        <f>C7+C13+C14+C16+C17+C18</f>
        <v>790754.61919999996</v>
      </c>
    </row>
    <row r="20" spans="1:4">
      <c r="A20" s="11">
        <v>9</v>
      </c>
      <c r="B20" s="28" t="s">
        <v>19</v>
      </c>
      <c r="C20" s="29">
        <f>[1]Лист1!$O$44</f>
        <v>5166.9799999999996</v>
      </c>
      <c r="D20" s="35"/>
    </row>
    <row r="22" spans="1:4">
      <c r="A22" s="27"/>
      <c r="B22" s="27" t="s">
        <v>23</v>
      </c>
    </row>
    <row r="23" spans="1:4">
      <c r="B23" s="8" t="s">
        <v>24</v>
      </c>
    </row>
    <row r="24" spans="1:4">
      <c r="B24" s="8" t="s">
        <v>25</v>
      </c>
      <c r="C24" s="40">
        <v>696317.79</v>
      </c>
    </row>
    <row r="25" spans="1:4">
      <c r="B25" s="8" t="s">
        <v>26</v>
      </c>
      <c r="C25" s="41">
        <f>C19-C24</f>
        <v>94436.82919999992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2014-11-27T10:15:26Z</dcterms:modified>
</cp:coreProperties>
</file>