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18"/>
  <c r="D17"/>
  <c r="D16"/>
  <c r="D14"/>
  <c r="D13"/>
  <c r="D12"/>
  <c r="D11"/>
  <c r="D9"/>
  <c r="D8"/>
  <c r="D20"/>
  <c r="D7" l="1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<sst xmlns="http://schemas.openxmlformats.org/spreadsheetml/2006/main" count="30" uniqueCount="30">
  <si>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</si>
  <si>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</si>
  <si>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</si>
  <si>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</si>
  <si>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</si>
  <si>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</si>
  <si>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</si>
  <si>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</si>
  <si>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</si>
  <si>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</si>
  <si>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</si>
  <si>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</si>
  <si>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</si>
  <si>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</si>
  <si>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</si>
  <si>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</si>
  <si>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</si>
  <si>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</si>
  <si>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54 а</t>
  </si>
  <si>
    <t>Общая площадь МКД, м.кв.</t>
  </si>
  <si>
    <t>План работ на 2012 год по содержанию и ремонту общего имущества МКД</t>
  </si>
  <si>
    <t>сумма, руб.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</si>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</sst>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6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Alignment="1">
      <alignment horizontal="left" vertical="center"/>
    </xf>
    <xf numFmtId="2" fontId="5" fillId="0" borderId="5" xfId="0" applyNumberFormat="1" applyFont="1" applyBorder="1" applyAlignment="1">
      <alignment horizontal="left" vertical="top" wrapText="1"/>
    </xf>
    <xf numFmtId="2" fontId="6" fillId="0" borderId="5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6">
          <cell r="O76">
            <v>3890.67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16" customWidth="1"/>
    <col min="2" max="2" width="67.85546875" style="13" customWidth="1"/>
    <col min="3" max="3" width="8.42578125" style="16" hidden="1" customWidth="1"/>
    <col min="4" max="4" width="11.85546875" style="13" customWidth="1"/>
    <col min="5" max="5" width="11.5703125" style="13" customWidth="1"/>
    <col min="6" max="16384" width="9.140625" style="13"/>
  </cols>
  <sheetData>
    <row r="1" spans="1:4">
      <c r="A1" s="45" t="s">
        <v>20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3"/>
      <c r="C3" s="14"/>
      <c r="D3" s="50" t="s">
        <v>21</v>
      </c>
    </row>
    <row r="4" spans="1:4">
      <c r="A4" s="49"/>
      <c r="B4" s="5" t="s">
        <v>1</v>
      </c>
      <c r="C4" s="4"/>
      <c r="D4" s="51"/>
    </row>
    <row r="5" spans="1:4" ht="9.75" customHeight="1">
      <c r="A5" s="49"/>
      <c r="B5" s="7"/>
      <c r="C5" s="6"/>
      <c r="D5" s="52"/>
    </row>
    <row r="6" spans="1:4">
      <c r="A6" s="6">
        <v>1</v>
      </c>
      <c r="B6" s="8">
        <v>2</v>
      </c>
      <c r="C6" s="9"/>
      <c r="D6" s="8">
        <v>3</v>
      </c>
    </row>
    <row r="7" spans="1:4" ht="30" customHeight="1">
      <c r="A7" s="10" t="s">
        <v>2</v>
      </c>
      <c r="B7" s="38" t="s">
        <v>15</v>
      </c>
      <c r="C7" s="25"/>
      <c r="D7" s="18">
        <f>D8+D9+D10+D11+D12</f>
        <v>197490.40920000002</v>
      </c>
    </row>
    <row r="8" spans="1:4">
      <c r="A8" s="12" t="s">
        <v>3</v>
      </c>
      <c r="B8" s="39" t="s">
        <v>4</v>
      </c>
      <c r="C8" s="26"/>
      <c r="D8" s="42">
        <f>1.33*12*D20</f>
        <v>62095.093200000003</v>
      </c>
    </row>
    <row r="9" spans="1:4">
      <c r="A9" s="12" t="s">
        <v>5</v>
      </c>
      <c r="B9" s="39" t="s">
        <v>6</v>
      </c>
      <c r="C9" s="27"/>
      <c r="D9" s="42">
        <f>1.81*12*D20</f>
        <v>84505.352400000003</v>
      </c>
    </row>
    <row r="10" spans="1:4" s="21" customFormat="1" ht="17.25" hidden="1" customHeight="1">
      <c r="A10" s="17"/>
      <c r="B10" s="28"/>
      <c r="C10" s="29"/>
      <c r="D10" s="23"/>
    </row>
    <row r="11" spans="1:4" ht="20.25" customHeight="1">
      <c r="A11" s="12" t="s">
        <v>12</v>
      </c>
      <c r="B11" s="47" t="s">
        <v>14</v>
      </c>
      <c r="C11" s="46"/>
      <c r="D11" s="41">
        <f>0.19*12*D20</f>
        <v>8870.727600000002</v>
      </c>
    </row>
    <row r="12" spans="1:4" s="15" customFormat="1" ht="18" customHeight="1">
      <c r="A12" s="12" t="s">
        <v>13</v>
      </c>
      <c r="B12" s="39" t="s">
        <v>22</v>
      </c>
      <c r="C12" s="30"/>
      <c r="D12" s="42">
        <f>0.9*12*D20</f>
        <v>42019.236000000004</v>
      </c>
    </row>
    <row r="13" spans="1:4">
      <c r="A13" s="10">
        <v>2</v>
      </c>
      <c r="B13" s="38" t="s">
        <v>7</v>
      </c>
      <c r="C13" s="26"/>
      <c r="D13" s="18">
        <f>2.1*12*D20</f>
        <v>98044.88400000002</v>
      </c>
    </row>
    <row r="14" spans="1:4">
      <c r="A14" s="10">
        <v>3</v>
      </c>
      <c r="B14" s="38" t="s">
        <v>8</v>
      </c>
      <c r="C14" s="31"/>
      <c r="D14" s="18">
        <f>4.86*12*D20</f>
        <v>226903.87440000003</v>
      </c>
    </row>
    <row r="15" spans="1:4" s="20" customFormat="1">
      <c r="A15" s="10">
        <v>4</v>
      </c>
      <c r="B15" s="32" t="s">
        <v>17</v>
      </c>
      <c r="C15" s="24"/>
      <c r="D15" s="19"/>
    </row>
    <row r="16" spans="1:4">
      <c r="A16" s="10">
        <v>5</v>
      </c>
      <c r="B16" s="33" t="s">
        <v>9</v>
      </c>
      <c r="C16" s="34"/>
      <c r="D16" s="35">
        <f>1.41*12*D20</f>
        <v>65830.136399999988</v>
      </c>
    </row>
    <row r="17" spans="1:5">
      <c r="A17" s="10">
        <v>6</v>
      </c>
      <c r="B17" s="36" t="s">
        <v>10</v>
      </c>
      <c r="C17" s="18"/>
      <c r="D17" s="11">
        <f>4.32*12*D20</f>
        <v>201692.3328</v>
      </c>
    </row>
    <row r="18" spans="1:5">
      <c r="A18" s="10">
        <v>7</v>
      </c>
      <c r="B18" s="38" t="s">
        <v>16</v>
      </c>
      <c r="C18" s="37"/>
      <c r="D18" s="40">
        <f>1.8*12*D20</f>
        <v>84038.472000000009</v>
      </c>
    </row>
    <row r="19" spans="1:5">
      <c r="A19" s="43">
        <v>8</v>
      </c>
      <c r="B19" s="36" t="s">
        <v>11</v>
      </c>
      <c r="C19" s="18"/>
      <c r="D19" s="11">
        <f>D7+D13+D14+D16+D17+D18</f>
        <v>874000.10880000005</v>
      </c>
    </row>
    <row r="20" spans="1:5">
      <c r="A20" s="43">
        <v>9</v>
      </c>
      <c r="B20" s="44" t="s">
        <v>19</v>
      </c>
      <c r="C20" s="43"/>
      <c r="D20" s="35">
        <f>[1]Лист1!$O$76</f>
        <v>3890.67</v>
      </c>
      <c r="E20" s="22"/>
    </row>
    <row r="22" spans="1:5">
      <c r="A22" s="48"/>
      <c r="B22" s="48" t="s">
        <v>23</v>
      </c>
    </row>
    <row r="23" spans="1:5">
      <c r="B23" s="13" t="s">
        <v>24</v>
      </c>
    </row>
    <row r="24" spans="1:5">
      <c r="B24" s="13" t="s">
        <v>25</v>
      </c>
      <c r="D24" s="53">
        <v>873208.29</v>
      </c>
    </row>
    <row r="25" spans="1:5">
      <c r="B25" s="13" t="s">
        <v>26</v>
      </c>
      <c r="D25" s="54">
        <f>D19-D24</f>
        <v>791.8188000000082</v>
      </c>
    </row>
    <row r="26" spans="1:5">
      <c r="B26" s="13" t="s">
        <v>27</v>
      </c>
    </row>
    <row r="27" spans="1:5">
      <c r="B27" s="13" t="s">
        <v>28</v>
      </c>
    </row>
    <row r="28" spans="1:5">
      <c r="B28" s="13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2014-11-28T04:20:04Z</dcterms:modified>
</cp:coreProperties>
</file>